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 LEADS" sheetId="1" r:id="rId4"/>
    <sheet state="visible" name="XXX-Phone Calls" sheetId="2" r:id="rId5"/>
    <sheet state="visible" name="XXX-Pivot Table 1" sheetId="3" r:id="rId6"/>
    <sheet state="visible" name="XXX-Plastic Surgeon" sheetId="4" r:id="rId7"/>
    <sheet state="visible" name="XXX-Breast Augmentation" sheetId="5" r:id="rId8"/>
    <sheet state="visible" name="XXX-Daily Budget" sheetId="6" r:id="rId9"/>
    <sheet state="visible" name="Sheet6" sheetId="7" r:id="rId10"/>
  </sheets>
  <definedNames/>
  <calcPr/>
  <pivotCaches>
    <pivotCache cacheId="0" r:id="rId11"/>
  </pivotCaches>
</workbook>
</file>

<file path=xl/sharedStrings.xml><?xml version="1.0" encoding="utf-8"?>
<sst xmlns="http://schemas.openxmlformats.org/spreadsheetml/2006/main" count="3455" uniqueCount="2215">
  <si>
    <t>Date</t>
  </si>
  <si>
    <t>Name</t>
  </si>
  <si>
    <t xml:space="preserve">Email </t>
  </si>
  <si>
    <t>Phone</t>
  </si>
  <si>
    <t>IP Address</t>
  </si>
  <si>
    <t>URL</t>
  </si>
  <si>
    <t>Turiya Mason</t>
  </si>
  <si>
    <t>pecancaramel26@yahoo.com</t>
  </si>
  <si>
    <t>Jamie O.</t>
  </si>
  <si>
    <t>Jharoz914@gmail.com</t>
  </si>
  <si>
    <t>Victoria Penntti</t>
  </si>
  <si>
    <t>vpenn7@comcast.net</t>
  </si>
  <si>
    <t>174.228.143.166</t>
  </si>
  <si>
    <t>https://daviscps.com/body-procedures-cherry-hill/coolsculpting-for-body/?gclid=Cj0KCQiAqo3-BRDoARIsAE5vnaJ5AS5pL5YEiXFKLEatbN0CuHzWZkCXyjOt1DHhon_AIO1Et6QQLvIaApn7EALw_wcB</t>
  </si>
  <si>
    <t>Camilo Garcia</t>
  </si>
  <si>
    <t>camilogarcia1@gmail.com</t>
  </si>
  <si>
    <t>107.77.204.151</t>
  </si>
  <si>
    <t>https://daviscps.com/body-procedures-cherry-hill/coolsculpting-for-body/</t>
  </si>
  <si>
    <t>Laura Tiver</t>
  </si>
  <si>
    <t>Ltiver0417@gmail.com</t>
  </si>
  <si>
    <t>Victoria Taggart</t>
  </si>
  <si>
    <t>vtaggart@mail.usf.edu</t>
  </si>
  <si>
    <t>73.178.226.95</t>
  </si>
  <si>
    <t>https://daviscps.com/body-procedures-cherry-hill/coolsculpting-for-body/?gclid=Cj0KCQiAtqL-BRC0ARIsAF4K3WFEEPsf-nQVXnuNpbvE1CglAkk1aam4mou4Czu0aw5Y5p-EPwIXRcMaAn8rEALw_wcB</t>
  </si>
  <si>
    <t>Stephanie Fields</t>
  </si>
  <si>
    <t>Fields.stephanie22@yahoo.com</t>
  </si>
  <si>
    <t>484-534-0555</t>
  </si>
  <si>
    <t>Maxine Macias</t>
  </si>
  <si>
    <t>girlwithatent@gmail.com</t>
  </si>
  <si>
    <t>267.826.4265</t>
  </si>
  <si>
    <t xml:space="preserve">Sarah </t>
  </si>
  <si>
    <t>berkowitz.sarah22@gmail.com</t>
  </si>
  <si>
    <t>69.141.84.111</t>
  </si>
  <si>
    <t>https://daviscps.com/body-procedures-cherry-hill/coolsculpting-for-body/?gclid=EAIaIQobChMI_s3MpZG97QIVXgiICR3iiwgyEAAYAiAAEgIurfD_BwE</t>
  </si>
  <si>
    <t>RuthAnn Law</t>
  </si>
  <si>
    <t>ruthann.law73@gmail.com</t>
  </si>
  <si>
    <t>609-617-8396</t>
  </si>
  <si>
    <t>Melissa Lopez</t>
  </si>
  <si>
    <t>Melissalopez4321@gmail.com</t>
  </si>
  <si>
    <t>856-373-6265</t>
  </si>
  <si>
    <t>Stephen Liquori</t>
  </si>
  <si>
    <t>marinesl@comcast.net</t>
  </si>
  <si>
    <t>68.83.123.134</t>
  </si>
  <si>
    <t>https://daviscps.com/body-procedures-cherry-hill/coolsculpting-for-body/?gclid=EAIaIQobChMIl_Da6fTG7QIVDfrICh0LbgngEAAYASAAEgJ5RvD_BwE</t>
  </si>
  <si>
    <t>lynette Haines</t>
  </si>
  <si>
    <t>1stmrsdorsey@gmail.com</t>
  </si>
  <si>
    <t>143.244.71.80</t>
  </si>
  <si>
    <t>https://daviscps.com/body-procedures-cherry-hill/coolsculpting-for-body/?gclid=CjwKCAiAt9z-BRBCEiwA_bWv-JOCRA2L-DprrRnJ_R8dgxAsGSvIIrYlDTvscSG_RTb5lSvPUUBQJhoCD_EQAvD_BwE</t>
  </si>
  <si>
    <t>Tanya Adams</t>
  </si>
  <si>
    <t>babyadams107@gmail.com</t>
  </si>
  <si>
    <t>Shakira jones</t>
  </si>
  <si>
    <t>shakirajones711@yahoo.com</t>
  </si>
  <si>
    <t>172.58.203.22</t>
  </si>
  <si>
    <t>https://daviscps.com/body-procedures-cherry-hill/coolsculpting-for-body/?gclid=EAIaIQobChMIwPzUsfPg7QIVmEWGCh38QgPOEAAYAyAAEgJgB_D_BwE</t>
  </si>
  <si>
    <t>Naila Saqib</t>
  </si>
  <si>
    <t>Saqibnaila@yahoo.com</t>
  </si>
  <si>
    <t>auner lara</t>
  </si>
  <si>
    <t>auner05@gmail.com</t>
  </si>
  <si>
    <t>Gennaro</t>
  </si>
  <si>
    <t>Gennaro illiano1976@icloud.com</t>
  </si>
  <si>
    <t>Joy Harris</t>
  </si>
  <si>
    <t>Joy_harris6@hotmail.com</t>
  </si>
  <si>
    <t>Charles Callahan</t>
  </si>
  <si>
    <t>CharlesRCallahanJr1984@gmail.com</t>
  </si>
  <si>
    <t>856-562-7095</t>
  </si>
  <si>
    <t>RONNIKIA Holloway</t>
  </si>
  <si>
    <t>patrickr1974@gmail.com</t>
  </si>
  <si>
    <t>52.2.36.134</t>
  </si>
  <si>
    <t>https://daviscps.com/body-procedures-cherry-hill/coolsculpting-for-body/?gclid=Cj0KCQiAoab_BRCxARIsANMx4S793OvzEV5uhP4fKpwjcCbpqMy3hnW566ipO0jcUMscTcupkfbdFkAaAta_EALw_wcB</t>
  </si>
  <si>
    <t>lorraine rivers</t>
  </si>
  <si>
    <t>ladyme901@gmail.com</t>
  </si>
  <si>
    <t>516-252-6871</t>
  </si>
  <si>
    <t xml:space="preserve">Walt </t>
  </si>
  <si>
    <t>walterlacey@gmail.com</t>
  </si>
  <si>
    <t>108.24.133.128</t>
  </si>
  <si>
    <t>https://daviscps.com/body-procedures-cherry-hill/coolsculpting-for-body/?gclid=EAIaIQobChMIxKDA_-T17QIVRq-GCh0C1AlFEAAYAyAAEgKR3_D_BwE</t>
  </si>
  <si>
    <t>Walter Lacey</t>
  </si>
  <si>
    <t>Tracey sierra</t>
  </si>
  <si>
    <t>Tlow5337@gmail.com</t>
  </si>
  <si>
    <t>Ebony</t>
  </si>
  <si>
    <t>Mrshalty81@gmail.com</t>
  </si>
  <si>
    <t>Susan Crawford</t>
  </si>
  <si>
    <t>Suefad63@gmail.com</t>
  </si>
  <si>
    <t>Jennifer Daniello</t>
  </si>
  <si>
    <t>jtorio350@yahoo.com</t>
  </si>
  <si>
    <t>856 296 8556</t>
  </si>
  <si>
    <t>Mary Shiveler</t>
  </si>
  <si>
    <t>marychevylsx@gmail.com</t>
  </si>
  <si>
    <t>Kathleen Banco</t>
  </si>
  <si>
    <t>Bancorun@comcast.net</t>
  </si>
  <si>
    <t>Latoya Williams</t>
  </si>
  <si>
    <t>Honie2074@gmail.com</t>
  </si>
  <si>
    <t>973.289.7852</t>
  </si>
  <si>
    <t>Elizabeth Kirchner</t>
  </si>
  <si>
    <t>liz_kirchner@yahoo.com</t>
  </si>
  <si>
    <t>Kathleen</t>
  </si>
  <si>
    <t>Ksweeney123@hotmail.com</t>
  </si>
  <si>
    <t>609.381.7092</t>
  </si>
  <si>
    <t>MICHELLE WALTON</t>
  </si>
  <si>
    <t>redz0205@gmail.com</t>
  </si>
  <si>
    <t>Nichole Holland</t>
  </si>
  <si>
    <t>pinklady4469@gmail.com</t>
  </si>
  <si>
    <t>Susan Lovato</t>
  </si>
  <si>
    <t>Lovatos@comcast.net</t>
  </si>
  <si>
    <t>test pop up</t>
  </si>
  <si>
    <t>testing@hectormed.com</t>
  </si>
  <si>
    <t>64.94.215.60</t>
  </si>
  <si>
    <t>test bottom form</t>
  </si>
  <si>
    <t>test@hectormed.com</t>
  </si>
  <si>
    <t>(123) 456-7890</t>
  </si>
  <si>
    <t>Angela Uffen</t>
  </si>
  <si>
    <t>angelasnr@yahoo.com</t>
  </si>
  <si>
    <t>Nicole Johnson</t>
  </si>
  <si>
    <t>Nljohnson73@yahoo.com</t>
  </si>
  <si>
    <t>Linda Trento</t>
  </si>
  <si>
    <t>fashionguru70@yahoo.com</t>
  </si>
  <si>
    <t>Richard Massone</t>
  </si>
  <si>
    <t>rmassone1@gmail.com</t>
  </si>
  <si>
    <t>Hailey</t>
  </si>
  <si>
    <t>haileylaskowski@yahoo.com</t>
  </si>
  <si>
    <t>Angela Wiles</t>
  </si>
  <si>
    <t>angela.wiles6@gmail.com</t>
  </si>
  <si>
    <t xml:space="preserve">Mercedes </t>
  </si>
  <si>
    <t>sadie1989.mdr@gmail.com</t>
  </si>
  <si>
    <t>50.203.58.146</t>
  </si>
  <si>
    <t>https://daviscps.com/body-procedures-cherry-hill/coolsculpting-for-body/?gclid=CjwKCAiA6aSABhApEiwA6Cbm_9MKTfTkkEWe48ve7M26DVe-VdRe6ivLNxle780IqXs08scjsw6aaxoC4TwQAvD_BwE</t>
  </si>
  <si>
    <t xml:space="preserve">Kapinga </t>
  </si>
  <si>
    <t>lbanza25@gmail.com</t>
  </si>
  <si>
    <t>174.247.81.177</t>
  </si>
  <si>
    <t>https://daviscps.com/body-procedures-cherry-hill/coolsculpting-for-body/?gclid=Cj0KCQiAjKqABhDLARIsABbJrGmI3DWBDBY7P9BC1CeToKlnK_Rza2nKrhr7L5wE0A70lQAUlP3pf80aApP6EALw_wcB</t>
  </si>
  <si>
    <t>Nimah</t>
  </si>
  <si>
    <t>omjonaaa@hotmail.com</t>
  </si>
  <si>
    <t>Daura Jones</t>
  </si>
  <si>
    <t>Daura8815@gmail.com</t>
  </si>
  <si>
    <t>Vanessa Wilson</t>
  </si>
  <si>
    <t>vanessavictoria21@gmail.com</t>
  </si>
  <si>
    <t>73.233.192.232</t>
  </si>
  <si>
    <t>https://daviscps.com/body-procedures-cherry-hill/coolsculpting-for-body/?gclid=Cj0KCQiA0rSABhDlARIsAJtjfCc7qc4quCyCekNl1SH0TJZNPNkcbXLePTRXYC-i3gueAaX0FBVqSRkaAvlJEALw_wcB</t>
  </si>
  <si>
    <t>Elizabeth Walker</t>
  </si>
  <si>
    <t>ejwalker3rd@gmail.com</t>
  </si>
  <si>
    <t>Tracey Surrra</t>
  </si>
  <si>
    <t>Tlow5347@gmail.com</t>
  </si>
  <si>
    <t>Marelen</t>
  </si>
  <si>
    <t>marelenpioli@gmail.com</t>
  </si>
  <si>
    <t>Imani Johnson</t>
  </si>
  <si>
    <t>imani.johnson92@gmail.com</t>
  </si>
  <si>
    <t>Seanise Bond-Henry</t>
  </si>
  <si>
    <t>Seanisebondhenry@yahoo.com</t>
  </si>
  <si>
    <t>172.58.207.5</t>
  </si>
  <si>
    <t>https://daviscps.com/body-procedures-cherry-hill/coolsculpting-for-body/?gclid=Cj0KCQiAx9mABhD0ARIsAEfpavQasOmKDT_klbS1wUMMEobPXzw0xcD0DEwdGDCVaHB9kRzgBJRm3WcaAoysEALw_wcB</t>
  </si>
  <si>
    <t>Isata Bah</t>
  </si>
  <si>
    <t>isata0512@yahoo.com</t>
  </si>
  <si>
    <t>Craig Ungaro</t>
  </si>
  <si>
    <t>cungaro22@yahoo.com</t>
  </si>
  <si>
    <t>Angela Perez</t>
  </si>
  <si>
    <t>apino2010@gmail.com</t>
  </si>
  <si>
    <t>107.77.193.79</t>
  </si>
  <si>
    <t>https://daviscps.com/body-procedures-cherry-hill/coolsculpting-for-body/?gclid=EAIaIQobChMI1Y6ak6_R7gIVdwutBh19-QuYEAAYAiAAEgJFc_D_BwE</t>
  </si>
  <si>
    <t>Sherri Browme</t>
  </si>
  <si>
    <t>Sherribrownr29@yahoo.com</t>
  </si>
  <si>
    <t>Natalia A Gomez</t>
  </si>
  <si>
    <t>nataliaandrea613@gmail.com</t>
  </si>
  <si>
    <t>173.71.118.111</t>
  </si>
  <si>
    <t>https://daviscps.com/body-procedures-cherry-hill/coolsculpting-for-body/?gclid=Cj0KCQiAvP6ABhCjARIsAH37rbRVhuIZfu4PXvqZMsFMO-eU7cBa9HB_2RpQMHXBUFZ7qBIme_vLCDEaArcTEALw_wcB</t>
  </si>
  <si>
    <t>Natalie Rivera</t>
  </si>
  <si>
    <t>Nrivera1210@aol.com</t>
  </si>
  <si>
    <t>267-779-3183</t>
  </si>
  <si>
    <t>Melissa Rodriguez</t>
  </si>
  <si>
    <t>meli04littlebit@icloud.com</t>
  </si>
  <si>
    <t>172.58.204.27</t>
  </si>
  <si>
    <t>Sharina Gomez</t>
  </si>
  <si>
    <t>labebe_0226@hotmail.com</t>
  </si>
  <si>
    <t xml:space="preserve">Test </t>
  </si>
  <si>
    <t>grtaylor2@gmail.com</t>
  </si>
  <si>
    <t>69.244.100.106</t>
  </si>
  <si>
    <t>Test</t>
  </si>
  <si>
    <t>Sandra Funk</t>
  </si>
  <si>
    <t>slfunk61@hotmail.com</t>
  </si>
  <si>
    <t>73.195.29.93</t>
  </si>
  <si>
    <t>https://daviscps.com/body-procedures-cherry-hill/coolsculpting-for-body/?gclid=EAIaIQobChMItYWV7rvg7gIViaiyCh2ddQcUEAAYAiAAEgJQw_D_BwE</t>
  </si>
  <si>
    <t xml:space="preserve">Anne </t>
  </si>
  <si>
    <t>jennaf5657@gmail.com</t>
  </si>
  <si>
    <t>24.0.105.1</t>
  </si>
  <si>
    <t>https://daviscps.com/body-procedures-cherry-hill/coolsculpting-for-body/?gclid=CjwKCAiA65iBBhB-EiwAW253W7hOANNQ_hfr9Tg4BL1m6vkyrX85tfACjPoeLRIZ6nUQ52Deq1odbBoCEb8QAvD_BwE</t>
  </si>
  <si>
    <t>whitney test</t>
  </si>
  <si>
    <t>whitney@medstarmedia.com</t>
  </si>
  <si>
    <t>Brynn</t>
  </si>
  <si>
    <t>Brynn.baldwin123@gmail.com</t>
  </si>
  <si>
    <t>Nekie Gayweh</t>
  </si>
  <si>
    <t>tutugirl2g5@yahoo.com</t>
  </si>
  <si>
    <t>Zoe Rivera</t>
  </si>
  <si>
    <t>Zmcrivera@gmail.com</t>
  </si>
  <si>
    <t>856-297-6334</t>
  </si>
  <si>
    <t>Mary Narozanick</t>
  </si>
  <si>
    <t>marynarozanick@gmail.com</t>
  </si>
  <si>
    <t>Carly</t>
  </si>
  <si>
    <t>Cagresta25.gmal</t>
  </si>
  <si>
    <t>medstar developer</t>
  </si>
  <si>
    <t>developer@medstarmedia.com</t>
  </si>
  <si>
    <t>45.41.132.226</t>
  </si>
  <si>
    <t>https://daviscps.com/coolsculpting/</t>
  </si>
  <si>
    <t>Dominick Melchiore</t>
  </si>
  <si>
    <t>Dommelchiore@gmail.com</t>
  </si>
  <si>
    <t>172.58.203.81</t>
  </si>
  <si>
    <t>Krissi Lancaster</t>
  </si>
  <si>
    <t>Shinesstarr@gmail.com</t>
  </si>
  <si>
    <t>76.98.108.53</t>
  </si>
  <si>
    <t>https://daviscps.com/body-procedures-cherry-hill/coolsculpting-for-body/?gclid=EAIaIQobChMIzvXDgb7x7gIV6fvICh3gXgMzEAAYAyAAEgJ_bvD_BwE</t>
  </si>
  <si>
    <t>Tracey Sierra</t>
  </si>
  <si>
    <t>73.199.29.77</t>
  </si>
  <si>
    <t>Morgan Makropoulos</t>
  </si>
  <si>
    <t>Morganmak11@yahoo.com</t>
  </si>
  <si>
    <t>856-472-0248</t>
  </si>
  <si>
    <t>174.198.0.229</t>
  </si>
  <si>
    <t>Dawn Donnelly</t>
  </si>
  <si>
    <t>dawndonnelly22@gmail.com</t>
  </si>
  <si>
    <t>174.249.113.231</t>
  </si>
  <si>
    <t>MILDRED BLEDSOE</t>
  </si>
  <si>
    <t>mildredbledsoe@ymail.com</t>
  </si>
  <si>
    <t>50.192.224.113</t>
  </si>
  <si>
    <t>Coll Massott</t>
  </si>
  <si>
    <t>cmassott@gmail.com</t>
  </si>
  <si>
    <t>73.160.77.253</t>
  </si>
  <si>
    <t>Ray DeLuca</t>
  </si>
  <si>
    <t>rjdelu@comcast.net</t>
  </si>
  <si>
    <t>71.226.192.100</t>
  </si>
  <si>
    <t>Dana Boyd-Horner</t>
  </si>
  <si>
    <t>danakani@yahoo.com</t>
  </si>
  <si>
    <t>856-534-9275</t>
  </si>
  <si>
    <t>73.29.87.156</t>
  </si>
  <si>
    <t>https://daviscps.com/body-procedures-cherry-hill/coolsculpting-for-body/?gclid=EAIaIQobChMIv7mzk_CH7wIVdAiICR0xoAo_EAAYAyAAEgI7YPD_BwE</t>
  </si>
  <si>
    <t>Michele Green</t>
  </si>
  <si>
    <t>Myebony8@comcast.net</t>
  </si>
  <si>
    <t>201 966 2465</t>
  </si>
  <si>
    <t>174.198.207.1</t>
  </si>
  <si>
    <t>Tia</t>
  </si>
  <si>
    <t>Misstiacherry@icloud.com</t>
  </si>
  <si>
    <t>73.178.203.36</t>
  </si>
  <si>
    <t>Julia Jimenez</t>
  </si>
  <si>
    <t>julianryan3@verizon.net</t>
  </si>
  <si>
    <t>108.24.145.143</t>
  </si>
  <si>
    <t>https://daviscps.com/body-procedures-cherry-hill/coolsculpting-for-body/?gclid=Cj0KCQiAvvKBBhCXARIsACTePW_LzyYu0eNdLI2xI5fAYfuJ9P-oKDhYUPzw4N0ts7cQDUCM5_Oc-UwaAtYZEALw_wcB</t>
  </si>
  <si>
    <t>Cristin Wasiluk</t>
  </si>
  <si>
    <t>misscristinjoy@gmail.com</t>
  </si>
  <si>
    <t>174.252.157.95</t>
  </si>
  <si>
    <t>Kelly Johnston</t>
  </si>
  <si>
    <t>Capricornsrule112517@gmail.com</t>
  </si>
  <si>
    <t>73.112.81.248</t>
  </si>
  <si>
    <t>Denise Freeman</t>
  </si>
  <si>
    <t>denisefreeman24@gmail.com</t>
  </si>
  <si>
    <t>107.77.195.56</t>
  </si>
  <si>
    <t>Denise Bernheim</t>
  </si>
  <si>
    <t>denisebernheim357@gmail.com</t>
  </si>
  <si>
    <t>856-366-0872</t>
  </si>
  <si>
    <t>73.248.233.153</t>
  </si>
  <si>
    <t>NeTika Wade</t>
  </si>
  <si>
    <t>netika.wade@gmail.com</t>
  </si>
  <si>
    <t>199.242.6.29</t>
  </si>
  <si>
    <t>Kellan Andrew</t>
  </si>
  <si>
    <t>Kellanritz@gmail.com</t>
  </si>
  <si>
    <t>71.168.139.25</t>
  </si>
  <si>
    <t>https://daviscps.com/body-procedures-cherry-hill/coolsculpting-for-body/?gclid=EAIaIQobChMIvs2Eg8Gl7wIVTvDACh1UqACWEAAYAyAAEgJHqvD_BwE</t>
  </si>
  <si>
    <t>Megan</t>
  </si>
  <si>
    <t>stahlm23@students.rowan.edu</t>
  </si>
  <si>
    <t>69.244.101.112</t>
  </si>
  <si>
    <t>Joseph Balzano</t>
  </si>
  <si>
    <t>Jbalzano7@gmail.com</t>
  </si>
  <si>
    <t>50.229.4.130</t>
  </si>
  <si>
    <t>Catherine L Malloy</t>
  </si>
  <si>
    <t>cathlyn23@aol.com</t>
  </si>
  <si>
    <t>73.80.124.221</t>
  </si>
  <si>
    <t>Destiny Hayes</t>
  </si>
  <si>
    <t>destinybhayes@gmail.com</t>
  </si>
  <si>
    <t>172.58.238.153</t>
  </si>
  <si>
    <t>Brittney scott</t>
  </si>
  <si>
    <t>Lashae4b@yahoo.com</t>
  </si>
  <si>
    <t>73.226.76.158</t>
  </si>
  <si>
    <t xml:space="preserve">Anitra </t>
  </si>
  <si>
    <t>anitra.hampton@verizon.net</t>
  </si>
  <si>
    <t>856-343-9187</t>
  </si>
  <si>
    <t>71.168.144.20</t>
  </si>
  <si>
    <t>https://daviscps.com/body-procedures-cherry-hill/coolsculpting-for-body/?gclid=Cj0KCQjwi7yCBhDJARIsAMWFScMFDPXJixDUuSNDnwAhM67n-fzTS7pCx5D9_uuHB4M604QQrDePxdsaAtrDEALw_wcB</t>
  </si>
  <si>
    <t>Isabella Therien</t>
  </si>
  <si>
    <t>therienizzy@gmail.com</t>
  </si>
  <si>
    <t>73.194.230.206</t>
  </si>
  <si>
    <t>Irma leiva</t>
  </si>
  <si>
    <t>Irm</t>
  </si>
  <si>
    <t>215. 9390182</t>
  </si>
  <si>
    <t>172.58.200.161</t>
  </si>
  <si>
    <t>Dan Flamini</t>
  </si>
  <si>
    <t>Fladan@verizon.net</t>
  </si>
  <si>
    <t>108.24.164.147</t>
  </si>
  <si>
    <t>Edwin Donato</t>
  </si>
  <si>
    <t>edwindonato96@yahoo.com</t>
  </si>
  <si>
    <t>107.77.204.32</t>
  </si>
  <si>
    <t>ORLINDA ELIZABETH MCCALL</t>
  </si>
  <si>
    <t>orlindapays@gmail.com</t>
  </si>
  <si>
    <t>73.178.43.25</t>
  </si>
  <si>
    <t>https://daviscps.com/body-procedures-cherry-hill/coolsculpting-for-body/?gclid=Cj0KCQjwl9GCBhDvARIsAFunhsm7OaNIXhjhqEG-hPEvHAa9BYznBhqRqfLC8c_MGRLDcWcr02RFSnwaAqksEALw_wcB</t>
  </si>
  <si>
    <t>Jasmin Negron</t>
  </si>
  <si>
    <t>Negronfamily06@gmail.com</t>
  </si>
  <si>
    <t>107.77.202.82</t>
  </si>
  <si>
    <t>ignore@hectortesting.com</t>
  </si>
  <si>
    <t>185.217.69.142</t>
  </si>
  <si>
    <t>Tammy E. Cariela</t>
  </si>
  <si>
    <t>stillnosleep@msn.com</t>
  </si>
  <si>
    <t>24.0.114.205</t>
  </si>
  <si>
    <t xml:space="preserve">Deborah </t>
  </si>
  <si>
    <t>choycemoments@yahoo.com</t>
  </si>
  <si>
    <t>71.229.110.44</t>
  </si>
  <si>
    <t>Dovonne Mccleod</t>
  </si>
  <si>
    <t>Dovonne_mccleod@yahoo.com</t>
  </si>
  <si>
    <t>609-551-8126</t>
  </si>
  <si>
    <t>68.83.91.175</t>
  </si>
  <si>
    <t>https://daviscps.com/body-procedures-cherry-hill/coolsculpting-for-body/?gclid=EAIaIQobChMI0byWwejI7wIVEfHACh2fmwqCEAAYAiABEgJmB_D_BwE</t>
  </si>
  <si>
    <t>Yvonne Maddred</t>
  </si>
  <si>
    <t>maddred2000@yahoo.com</t>
  </si>
  <si>
    <t>108.24.132.9</t>
  </si>
  <si>
    <t>Richard M. Bodinizzo</t>
  </si>
  <si>
    <t>richardbodinizzo@hotmail.com</t>
  </si>
  <si>
    <t>174.57.176.49</t>
  </si>
  <si>
    <t>Victoria Rycroft</t>
  </si>
  <si>
    <t>V3rycroft@gmail.com</t>
  </si>
  <si>
    <t>410 9800914</t>
  </si>
  <si>
    <t>174.244.209.214</t>
  </si>
  <si>
    <t>Francesca Contino-Jackson</t>
  </si>
  <si>
    <t>bellafrancesca1@verizon.net</t>
  </si>
  <si>
    <t>72.73.238.30</t>
  </si>
  <si>
    <t xml:space="preserve">Francesca </t>
  </si>
  <si>
    <t>Gloria Schwartz</t>
  </si>
  <si>
    <t>Gloria.h.schwartz@gmail.com</t>
  </si>
  <si>
    <t>73.197.57.46</t>
  </si>
  <si>
    <t>Leannie Camacho</t>
  </si>
  <si>
    <t>Leanniecam@gmail.com</t>
  </si>
  <si>
    <t>108.24.203.227</t>
  </si>
  <si>
    <t>https://daviscps.com/body-procedures-cherry-hill/coolsculpting-for-body/?gclid=Cj0KCQjwjPaCBhDkARIsAISZN7SNnpMansDMN4vpnLkJNgzwjmOQGv2nHiRShHMkYAnRn_aPOAuxJXIaAtKQEALw_wcB</t>
  </si>
  <si>
    <t>Denise</t>
  </si>
  <si>
    <t>Bgallante@aol.com</t>
  </si>
  <si>
    <t>73.215.77.79</t>
  </si>
  <si>
    <t>Carly Scappa</t>
  </si>
  <si>
    <t>stardoll7163@aol.com</t>
  </si>
  <si>
    <t>173.61.5.39</t>
  </si>
  <si>
    <t>Alicia pittelli</t>
  </si>
  <si>
    <t>Apittelli7@gmail.com</t>
  </si>
  <si>
    <t>107.77.225.67</t>
  </si>
  <si>
    <t>Theresa R Marley</t>
  </si>
  <si>
    <t>trmarley@gmail.com</t>
  </si>
  <si>
    <t>73.81.188.114</t>
  </si>
  <si>
    <t>Chris Massari</t>
  </si>
  <si>
    <t>cgmassari@gmail.com</t>
  </si>
  <si>
    <t>73.112.20.149</t>
  </si>
  <si>
    <t>Eliana Cabrera</t>
  </si>
  <si>
    <t>Massielc87@gmail.com</t>
  </si>
  <si>
    <t>73.160.235.5</t>
  </si>
  <si>
    <t>Candace Charbonne</t>
  </si>
  <si>
    <t>candace.charbonne@gmail.com</t>
  </si>
  <si>
    <t>107.77.203.107</t>
  </si>
  <si>
    <t>Mia Grace</t>
  </si>
  <si>
    <t>mialynngrace1997@gmail.com</t>
  </si>
  <si>
    <t>&amp;564665440</t>
  </si>
  <si>
    <t>69.141.215.99</t>
  </si>
  <si>
    <t>Lauren Browne</t>
  </si>
  <si>
    <t>laurenjbrowne@gmail.com</t>
  </si>
  <si>
    <t>73.195.26.183</t>
  </si>
  <si>
    <t>susan barclay</t>
  </si>
  <si>
    <t>soccer.mom3@yahoo.com</t>
  </si>
  <si>
    <t>98.110.69.96</t>
  </si>
  <si>
    <t>Lisa mcgirr</t>
  </si>
  <si>
    <t>Lisa.mcgirr@comcast.net</t>
  </si>
  <si>
    <t>73.80.10.16</t>
  </si>
  <si>
    <t>Carie</t>
  </si>
  <si>
    <t>cariesupholstery@yahoo.com</t>
  </si>
  <si>
    <t>69.249.177.235</t>
  </si>
  <si>
    <t>Alice Dipietro</t>
  </si>
  <si>
    <t>adipietro1219@gmail.com</t>
  </si>
  <si>
    <t>172.58.203.30</t>
  </si>
  <si>
    <t>Anthony Tomasco</t>
  </si>
  <si>
    <t>tony.tomasco@comcast.net</t>
  </si>
  <si>
    <t>73.10.92.188</t>
  </si>
  <si>
    <t>REBECCA KEENAN</t>
  </si>
  <si>
    <t>rebeccaakeenan@gmail.com</t>
  </si>
  <si>
    <t>71.230.153.73</t>
  </si>
  <si>
    <t>Lisa Swing</t>
  </si>
  <si>
    <t>lisamswing@live.com</t>
  </si>
  <si>
    <t>73.150.45.3</t>
  </si>
  <si>
    <t>Vincent Mancini</t>
  </si>
  <si>
    <t>Vmancini26.2@me.com</t>
  </si>
  <si>
    <t>76.99.69.52</t>
  </si>
  <si>
    <t>https://daviscps.com/body-procedures-cherry-hill/coolsculpting-for-body/?gclid=Cj0KCQjw6-SDBhCMARIsAGbI7Uh37jvXMVBrYgX0EI0Q5KEy20kQJuCat9PqRfl_Kpd0mkI-KodIFh0aAok5EALw_wcB</t>
  </si>
  <si>
    <t>Joel Fishbein</t>
  </si>
  <si>
    <t>jpfishbein@comcast.net</t>
  </si>
  <si>
    <t>856-985-6217</t>
  </si>
  <si>
    <t>108.24.99.134</t>
  </si>
  <si>
    <t>Nicole Marengo</t>
  </si>
  <si>
    <t>Mmarengo64@madisonartconsulting.com</t>
  </si>
  <si>
    <t>215-767-4920</t>
  </si>
  <si>
    <t>73.10.108.109</t>
  </si>
  <si>
    <t>Emily Ferreira</t>
  </si>
  <si>
    <t>emiferr03@gmail.com</t>
  </si>
  <si>
    <t>71.59.103.89</t>
  </si>
  <si>
    <t>Diana Daniels</t>
  </si>
  <si>
    <t>Morrowkate768@gmaill.com</t>
  </si>
  <si>
    <t>172.58.203.35</t>
  </si>
  <si>
    <t>Jeanne Colbert</t>
  </si>
  <si>
    <t>dyiiamond@live.com</t>
  </si>
  <si>
    <t>174.198.203.244</t>
  </si>
  <si>
    <t>Johnna Smith</t>
  </si>
  <si>
    <t>Smith-kidz@comcast.net</t>
  </si>
  <si>
    <t>73.80.68.102</t>
  </si>
  <si>
    <t>https://daviscps.com/body-procedures-cherry-hill/coolsculpting-for-body/?gclid=CjwKCAjwmv-DBhAMEiwA7xYrd6LklDZIJQ_ZO7UMTdj-xMYcBAOH9DePlvI56Z5q68T3KthAGJUrnxoCE3QQAvD_BwE</t>
  </si>
  <si>
    <t>Jill Alden</t>
  </si>
  <si>
    <t>Alden96@aol.com</t>
  </si>
  <si>
    <t>199.87.113.21</t>
  </si>
  <si>
    <t>Dawn  Schneider</t>
  </si>
  <si>
    <t>dawnlschneider@yahoo.com</t>
  </si>
  <si>
    <t>609 313 2528</t>
  </si>
  <si>
    <t>108.24.134.184</t>
  </si>
  <si>
    <t>Allison Cann</t>
  </si>
  <si>
    <t>alliegator50@comcast.net</t>
  </si>
  <si>
    <t>107.77.203.173</t>
  </si>
  <si>
    <t>Renee Bruce</t>
  </si>
  <si>
    <t>Rbruce272@verizon.net</t>
  </si>
  <si>
    <t>173.61.7.95</t>
  </si>
  <si>
    <t>David</t>
  </si>
  <si>
    <t>daviddiskool@gmail.com</t>
  </si>
  <si>
    <t>98.110.69.224</t>
  </si>
  <si>
    <t>Linda Tinsley-Page</t>
  </si>
  <si>
    <t>linda.tinsley-page@ahcasualty.com</t>
  </si>
  <si>
    <t>144.42.254.13</t>
  </si>
  <si>
    <t>Jacquelyn Stallmer</t>
  </si>
  <si>
    <t>Jstallmer1990@gmail.com</t>
  </si>
  <si>
    <t>172.58.200.144</t>
  </si>
  <si>
    <t>Carlos Gonzalez</t>
  </si>
  <si>
    <t>gcarfiebru@gmail.com</t>
  </si>
  <si>
    <t>172.58.201.4</t>
  </si>
  <si>
    <t>Pallavi Sahi</t>
  </si>
  <si>
    <t>Pallavi_sahi@outlook.com</t>
  </si>
  <si>
    <t>108.24.101.29</t>
  </si>
  <si>
    <t>Louis Monte</t>
  </si>
  <si>
    <t>Loumonte213@gmail.com</t>
  </si>
  <si>
    <t>174.198.203.2</t>
  </si>
  <si>
    <t>STAVROULA Grivas</t>
  </si>
  <si>
    <t>stavroulagrivas@yahoo.com</t>
  </si>
  <si>
    <t>73.112.135.17</t>
  </si>
  <si>
    <t>Christina DeLaCruz</t>
  </si>
  <si>
    <t>christina_delacruz@aol.com</t>
  </si>
  <si>
    <t>100.11.34.147</t>
  </si>
  <si>
    <t>https://daviscps.com/body-procedures-cherry-hill/coolsculpting-for-body/?gclid=CjwKCAjwhMmEBhBwEiwAXwFoEYaDRwHwhwnZCAEy0QbCQg0REhCpfhKUcEx8SQ-lNIBx_bX5UOvYCxoCsecQAvD_BwE</t>
  </si>
  <si>
    <t>Julianryan3@verizon.net</t>
  </si>
  <si>
    <t>215-520-7312</t>
  </si>
  <si>
    <t>Anastasia Hannah</t>
  </si>
  <si>
    <t>anastasia.nicole.hannah@gmail.com</t>
  </si>
  <si>
    <t>856-242-4268</t>
  </si>
  <si>
    <t>68.83.94.154</t>
  </si>
  <si>
    <t>Susana Martins</t>
  </si>
  <si>
    <t>susie2221987@gmail.com</t>
  </si>
  <si>
    <t>108.24.127.58</t>
  </si>
  <si>
    <t>Chanace GIDEON</t>
  </si>
  <si>
    <t>Naceygideon@gmail.com</t>
  </si>
  <si>
    <t>68.83.127.147</t>
  </si>
  <si>
    <t>daura8815@gmail.com</t>
  </si>
  <si>
    <t>76.117.213.125</t>
  </si>
  <si>
    <t>Jennifer Furlow</t>
  </si>
  <si>
    <t>floridalover31@gmail.com</t>
  </si>
  <si>
    <t>561-810-9899</t>
  </si>
  <si>
    <t>73.195.237.250</t>
  </si>
  <si>
    <t>https://daviscps.com/body-procedures-cherry-hill/coolsculpting-for-body/?gclid=EAIaIQobChMIkNfC5v_I8AIVGwJMCh0jsQqpEAAYASAAEgIFcfD_BwE</t>
  </si>
  <si>
    <t>Joy Veal</t>
  </si>
  <si>
    <t>joyess80@gmail.com</t>
  </si>
  <si>
    <t>96.90.132.181</t>
  </si>
  <si>
    <t>Maria Munz</t>
  </si>
  <si>
    <t>mmunz@haddonfield.k12.nj.us</t>
  </si>
  <si>
    <t>96.235.136.2</t>
  </si>
  <si>
    <t>Joseph Nicholas Mobilio</t>
  </si>
  <si>
    <t>njcbd55@comcast.net</t>
  </si>
  <si>
    <t>73.150.224.148</t>
  </si>
  <si>
    <t>Kimberley Hines</t>
  </si>
  <si>
    <t>kimberleyhines@yahoo.com</t>
  </si>
  <si>
    <t>172.58.190.251</t>
  </si>
  <si>
    <t>LaTosha Jones</t>
  </si>
  <si>
    <t>bumblet02@yahoo.com</t>
  </si>
  <si>
    <t>108.24.132.237</t>
  </si>
  <si>
    <t>lewis claps</t>
  </si>
  <si>
    <t>lewisclaps@comcast.net</t>
  </si>
  <si>
    <t>174.198.207.65</t>
  </si>
  <si>
    <t>Osse Emmanuel Vilsaint</t>
  </si>
  <si>
    <t>vilsaint22@gmail.com</t>
  </si>
  <si>
    <t>100.11.254.118</t>
  </si>
  <si>
    <t>Alison Spera</t>
  </si>
  <si>
    <t>alisonale@hotmail.com</t>
  </si>
  <si>
    <t>71.59.81.172</t>
  </si>
  <si>
    <t>Lori Lambing</t>
  </si>
  <si>
    <t>Lal627@yahoo.com</t>
  </si>
  <si>
    <t>107.77.203.153</t>
  </si>
  <si>
    <t>Giavanna</t>
  </si>
  <si>
    <t>Catroppag1@gmail.com</t>
  </si>
  <si>
    <t>73.215.76.25</t>
  </si>
  <si>
    <t>Danielle Fisher</t>
  </si>
  <si>
    <t>Dlara345@yahoo.com</t>
  </si>
  <si>
    <t>108.24.91.192</t>
  </si>
  <si>
    <t>Nancy Nawn</t>
  </si>
  <si>
    <t>spudhog@gmail.com</t>
  </si>
  <si>
    <t>73.112.20.207</t>
  </si>
  <si>
    <t>Maria</t>
  </si>
  <si>
    <t>Reisskkgpp@ yahoo.com</t>
  </si>
  <si>
    <t>856-616-2858</t>
  </si>
  <si>
    <t>108.24.182.58</t>
  </si>
  <si>
    <t>Jamie Vogel</t>
  </si>
  <si>
    <t>showjumper456@yahoo.com</t>
  </si>
  <si>
    <t>174.206.232.32</t>
  </si>
  <si>
    <t>Shamika Baker</t>
  </si>
  <si>
    <t>shamikambaker@yahoo.com</t>
  </si>
  <si>
    <t>73.215.195.97</t>
  </si>
  <si>
    <t>Idah Njege</t>
  </si>
  <si>
    <t>idahwangui@gmail.com</t>
  </si>
  <si>
    <t>68.82.4.175</t>
  </si>
  <si>
    <t>Tamara Tabana</t>
  </si>
  <si>
    <t>tamaratabana@yahoo.com</t>
  </si>
  <si>
    <t>172.58.201.209</t>
  </si>
  <si>
    <t>Yasmin Ruiz</t>
  </si>
  <si>
    <t>Yasminruiz17@yahoo.com</t>
  </si>
  <si>
    <t>73.199.94.83</t>
  </si>
  <si>
    <t>https://daviscps.com/body-procedures-cherry-hill/coolsculpting-for-body/?gclid=Cj0KCQjw2NyFBhDoARIsAMtHtZ4vyNEy4DKZc62ZqMA0hjUcbjXle-5_cISite0boBZvkQEFe_H0mY4aAgSpEALw_wcB</t>
  </si>
  <si>
    <t>talika jones</t>
  </si>
  <si>
    <t>tikaphat@yahoo.com</t>
  </si>
  <si>
    <t>172.58.203.29</t>
  </si>
  <si>
    <t>Gina Forte</t>
  </si>
  <si>
    <t>Gforte@comcast.net</t>
  </si>
  <si>
    <t>172.58.207.41</t>
  </si>
  <si>
    <t>https://daviscps.com/body-procedures-cherry-hill/coolsculpting-for-body/?gclid=Cj0KCQjwnueFBhChARIsAPu3YkSr5RK9dP6vAzPXD2jTesHIxZAZ3bOaWbNLTYxA1SecgrBebxnSshgaAm2vEALw_wcB</t>
  </si>
  <si>
    <t>Marie Lewis</t>
  </si>
  <si>
    <t>Mtlewi1@gmail.com</t>
  </si>
  <si>
    <t>856 630-0833</t>
  </si>
  <si>
    <t>73.178.164.209</t>
  </si>
  <si>
    <t>kristina marenkova</t>
  </si>
  <si>
    <t>sparklekitx@gmail.com</t>
  </si>
  <si>
    <t>73.160.7.223</t>
  </si>
  <si>
    <t>Sejal Modi</t>
  </si>
  <si>
    <t>Sejalamodi@gmail.com</t>
  </si>
  <si>
    <t>856 343 9536</t>
  </si>
  <si>
    <t>38.66.73.251</t>
  </si>
  <si>
    <t>Edward Holfelner</t>
  </si>
  <si>
    <t>eholfelner724@gmail.com</t>
  </si>
  <si>
    <t>76.116.227.194</t>
  </si>
  <si>
    <t>david</t>
  </si>
  <si>
    <t>schaafiethecat@gmail.com</t>
  </si>
  <si>
    <t>170.212.0.96</t>
  </si>
  <si>
    <t>Michael DiGennaro</t>
  </si>
  <si>
    <t>mdigenna2@gmail.com</t>
  </si>
  <si>
    <t>73.226.77.219</t>
  </si>
  <si>
    <t>Sheryl Segrest</t>
  </si>
  <si>
    <t>sherseg@gmail.com</t>
  </si>
  <si>
    <t>172.58.200.121</t>
  </si>
  <si>
    <t>Cathy Williams</t>
  </si>
  <si>
    <t>Williams.cathy76@yahoo.com</t>
  </si>
  <si>
    <t>166.205.147.76</t>
  </si>
  <si>
    <t>Arielle Cleveland</t>
  </si>
  <si>
    <t>ariellecleveland1@outlook.com</t>
  </si>
  <si>
    <t>96.235.163.127</t>
  </si>
  <si>
    <t>Edi</t>
  </si>
  <si>
    <t>Edivaine29@hotmail.com</t>
  </si>
  <si>
    <t>108.24.80.72</t>
  </si>
  <si>
    <t>Arlene Fenton Rosado</t>
  </si>
  <si>
    <t>arfenton@gmail.com</t>
  </si>
  <si>
    <t>71.59.100.107</t>
  </si>
  <si>
    <t>Marshall</t>
  </si>
  <si>
    <t>marshallackley007@gmail.com</t>
  </si>
  <si>
    <t>71.226.219.56</t>
  </si>
  <si>
    <t>Johnelle Wiley</t>
  </si>
  <si>
    <t>johnellej@gmail.com</t>
  </si>
  <si>
    <t>73.248.98.194</t>
  </si>
  <si>
    <t>Danielle Heizenroth</t>
  </si>
  <si>
    <t>dheizenroth@yahoo.com</t>
  </si>
  <si>
    <t>71.226.196.154</t>
  </si>
  <si>
    <t>Andia ulrich</t>
  </si>
  <si>
    <t>andiakozak@hotmail.com</t>
  </si>
  <si>
    <t>73.112.83.190</t>
  </si>
  <si>
    <t>Terry Miller</t>
  </si>
  <si>
    <t>tbmiller@rooseveltpaper.com</t>
  </si>
  <si>
    <t>50.238.169.202</t>
  </si>
  <si>
    <t>Justin Tindal</t>
  </si>
  <si>
    <t>tindaljustin@gmail.com</t>
  </si>
  <si>
    <t>50.235.190.122</t>
  </si>
  <si>
    <t>https://daviscps.com/body-procedures-cherry-hill/coolsculpting-for-body/?gclid=EAIaIQobChMIwPu5t4qs3AIVAQAAAB0BAAAAEAAYACAAEgJVzfD_BwE</t>
  </si>
  <si>
    <t>Denene Brown</t>
  </si>
  <si>
    <t>channell4375@gmail.com</t>
  </si>
  <si>
    <t>108.24.174.43</t>
  </si>
  <si>
    <t>robin longfellow</t>
  </si>
  <si>
    <t>rfl319@yahoo.com</t>
  </si>
  <si>
    <t>104.225.171.144</t>
  </si>
  <si>
    <t>Lisa Strauss</t>
  </si>
  <si>
    <t>Lisastrauss72@aol.com</t>
  </si>
  <si>
    <t>73.29.110.47</t>
  </si>
  <si>
    <t>lisastrauss72@aol.com</t>
  </si>
  <si>
    <t>Nena Otilia Marquis</t>
  </si>
  <si>
    <t>aspcambr97@yahoo.com</t>
  </si>
  <si>
    <t>72.82.153.172</t>
  </si>
  <si>
    <t>Eratus</t>
  </si>
  <si>
    <t>Boimaeratus@yahoo.com</t>
  </si>
  <si>
    <t>172.58.205.47</t>
  </si>
  <si>
    <t>Yleana Rodriguez</t>
  </si>
  <si>
    <t>Yleana.Rodríguez@hitmail.com</t>
  </si>
  <si>
    <t>73.112.85.138</t>
  </si>
  <si>
    <t>Chelsea Robb</t>
  </si>
  <si>
    <t>Chelsearobb13@gmail.com</t>
  </si>
  <si>
    <t>72.82.130.29</t>
  </si>
  <si>
    <t>Kersy Azocar</t>
  </si>
  <si>
    <t>Azocarkv@gmail.com</t>
  </si>
  <si>
    <t>856 856-952-1151</t>
  </si>
  <si>
    <t>174.241.149.227</t>
  </si>
  <si>
    <t>Greg Taylor</t>
  </si>
  <si>
    <t>73.29.121.212</t>
  </si>
  <si>
    <t>Julie Kramer</t>
  </si>
  <si>
    <t>Pemf22@gmail.com</t>
  </si>
  <si>
    <t>71.168.189.210</t>
  </si>
  <si>
    <t>Danielle Priest</t>
  </si>
  <si>
    <t>njjeepgrl76@comcast.net</t>
  </si>
  <si>
    <t>73.198.239.12</t>
  </si>
  <si>
    <t>Shaila</t>
  </si>
  <si>
    <t>McCray.Shaila@gmail.com</t>
  </si>
  <si>
    <t>172.58.220.246</t>
  </si>
  <si>
    <t>https://daviscps.com/body-procedures-cherry-hill/coolsculpting-for-body/?gclid=CjwKCAjw87SHBhBiEiwAukSeUSpJ7-TCxd5-xQA3IWBibi5_GtU6DOiprKbaDTweyNT3bdgXfzt2qxoCZzUQAvD_BwE</t>
  </si>
  <si>
    <t>celina burk</t>
  </si>
  <si>
    <t>ciciburk@gmail.com</t>
  </si>
  <si>
    <t>856 278 3115</t>
  </si>
  <si>
    <t>73.199.98.232</t>
  </si>
  <si>
    <t>https://daviscps.com/body-procedures-cherry-hill/coolsculpting-for-body/?gclid=Cj0KCQjw6NmHBhD2ARIsAI3hrM3MID_F_s54iZg24UC2DdABpTImEZuTGTKVX4BIAQR6EZJpY4PyVngaAiJiEALw_wcB</t>
  </si>
  <si>
    <t xml:space="preserve">celina </t>
  </si>
  <si>
    <t>David Paravicini</t>
  </si>
  <si>
    <t>Dave.paravicini@gmail.com</t>
  </si>
  <si>
    <t>69.248.198.4</t>
  </si>
  <si>
    <t xml:space="preserve">celine </t>
  </si>
  <si>
    <t>jotiongco27@gmail.com</t>
  </si>
  <si>
    <t>24.0.184.40</t>
  </si>
  <si>
    <t>Jacqueline Stewart</t>
  </si>
  <si>
    <t>jastewart88@gmail.com</t>
  </si>
  <si>
    <t>73.226.119.125</t>
  </si>
  <si>
    <t>Gianna Ceraso</t>
  </si>
  <si>
    <t>giannaceraso@gmail.com</t>
  </si>
  <si>
    <t>98.110.77.118</t>
  </si>
  <si>
    <t>Tamara Smith</t>
  </si>
  <si>
    <t>smithtamara02@gmail.com</t>
  </si>
  <si>
    <t>108.45.115.250</t>
  </si>
  <si>
    <t>https://daviscps.com/body-procedures-cherry-hill/coolsculpting-for-body/?gclid=Cj0KCQjw0emHBhC1ARIsAL1QGNfHFF9bj2RNC7AybbyiDAjEfixDD1CHewIRxQbphxh9eYr9rtRtGgYaApxdEALw_wcB</t>
  </si>
  <si>
    <t>Rosemary Franco</t>
  </si>
  <si>
    <t>rosemaryfranco@ymail.com</t>
  </si>
  <si>
    <t>73.196.177.192</t>
  </si>
  <si>
    <t>Jalen Reagor</t>
  </si>
  <si>
    <t>Jalenreagor8@gmail.com</t>
  </si>
  <si>
    <t>174.241.173.115</t>
  </si>
  <si>
    <t>https://daviscps.com/body-procedures-cherry-hill/coolsculpting-for-body/?gclid=EAIaIQobChMIvbT759KJ8gIVM4VaBR1tpwTDEAAYASAAEgImIfD_BwE</t>
  </si>
  <si>
    <t>Cressina Ballah</t>
  </si>
  <si>
    <t>cressinaballah@yahoo.com</t>
  </si>
  <si>
    <t>172.58.228.197</t>
  </si>
  <si>
    <t>Sara Nicoletti</t>
  </si>
  <si>
    <t>Saranicoletti0321@gmail.com</t>
  </si>
  <si>
    <t>173.72.79.54</t>
  </si>
  <si>
    <t>https://daviscps.com/body-procedures-cherry-hill/coolsculpting-for-body/?gclid=CjwKCAjwjJmIBhA4EiwAQdCbxqPUdSmTLx1QgCUPyrX3Koa4IsOKRyzFHlry_x07MdcDAstLARFo_BoColcQAvD_BwE</t>
  </si>
  <si>
    <t>Maria Martinez</t>
  </si>
  <si>
    <t>martmar08@gmail.com</t>
  </si>
  <si>
    <t>96.235.167.60</t>
  </si>
  <si>
    <t>https://daviscps.com/body-procedures-cherry-hill/coolsculpting-for-body/?gclid=CjwKCAjw9aiIBhA1EiwAJ_GTSvPfKbh195LVnk8KCSnZJSlUwcBuO826XOdilWVVPNimy9hELySYUxoCIaMQAvD_BwE</t>
  </si>
  <si>
    <t>Valerie Diaz</t>
  </si>
  <si>
    <t>Valeriediaz643@gmail.com</t>
  </si>
  <si>
    <t>68.81.76.62</t>
  </si>
  <si>
    <t>https://daviscps.com/body-procedures-cherry-hill/coolsculpting-for-body/?gclid=CjwKCAjwmK6IBhBqEiwAocMc8niLrdzt52MfAWekd5Eb8BK8fpZIxvwZtB36nDIbQPw4HMIsg37dXBoCMgIQAvD_BwE</t>
  </si>
  <si>
    <t>Antonio Garcia</t>
  </si>
  <si>
    <t>masajebest23@gmail.com</t>
  </si>
  <si>
    <t>98.225.233.159</t>
  </si>
  <si>
    <t>https://daviscps.com/body-procedures-cherry-hill/coolsculpting-for-body/?gclid=CjwKCAjwpMOIBhBAEiwAy5M6YLINB6KFeYAo9zVSuasACF3G149Hq47IY8KRMxAYrMTLGZU2wT_-_BoCvEoQAvD_BwE</t>
  </si>
  <si>
    <t>Janet Willer</t>
  </si>
  <si>
    <t>janet.willer@gmail.com</t>
  </si>
  <si>
    <t>72.76.228.89</t>
  </si>
  <si>
    <t>Susan Boyd</t>
  </si>
  <si>
    <t>Susanboyd418@gmail.com</t>
  </si>
  <si>
    <t>73.112.145.254</t>
  </si>
  <si>
    <t>Ebony Poe</t>
  </si>
  <si>
    <t>Ebonypoe@gmail.com</t>
  </si>
  <si>
    <t>73.160.178.143</t>
  </si>
  <si>
    <t>https://daviscps.com/body-procedures-cherry-hill/coolsculpting-for-body/?gclid=EAIaIQobChMI2vz_m42u8gIV_2xvBB2WLwrTEAAYAyAAEgIqaPD_BwE</t>
  </si>
  <si>
    <t>Chelsey Conway</t>
  </si>
  <si>
    <t>cconway1107@gmail.com</t>
  </si>
  <si>
    <t>73.10.108.108</t>
  </si>
  <si>
    <t>https://daviscps.com/body-procedures-cherry-hill/coolsculpting-for-body/?gclid=CjwKCAjw092IBhAwEiwAxR1lRpDU6Ro4Rt33ueHfgRUuLvRt4Pbk9MGUIFQSeSdgv1mIU5i1oYGtyhoCFpsQAvD_BwE</t>
  </si>
  <si>
    <t>Lauren Cortez</t>
  </si>
  <si>
    <t>Nick9252004@yahoo.com</t>
  </si>
  <si>
    <t>856-524-0280</t>
  </si>
  <si>
    <t>73.197.59.140</t>
  </si>
  <si>
    <t>https://daviscps.com/body-procedures-cherry-hill/coolsculpting-for-body/?gclid=CjwKCAjw3_KIBhA2EiwAaAAliggxGxX2t0UgxX_00B8Amue5jXbkexuVz2neD5z68fkPYXsb5Ar03RoC3aYQAvD_BwE</t>
  </si>
  <si>
    <t>Bernie beri</t>
  </si>
  <si>
    <t>Bernie@berniestires.com</t>
  </si>
  <si>
    <t>609-828-1838</t>
  </si>
  <si>
    <t>100.11.197.207</t>
  </si>
  <si>
    <t>https://daviscps.com/body-procedures-cherry-hill/coolsculpting-for-body/?gclid=EAIaIQobChMIxZymmY-78gIVKebjBx0sMApTEAAYAiAAEgJcFPD_BwE</t>
  </si>
  <si>
    <t>Loriel Dewedoff</t>
  </si>
  <si>
    <t>lorieldewedoff@gmail.com</t>
  </si>
  <si>
    <t>107.77.202.119</t>
  </si>
  <si>
    <t>Shannon Frost</t>
  </si>
  <si>
    <t>shanpurd@gmail.com</t>
  </si>
  <si>
    <t>24.0.112.72</t>
  </si>
  <si>
    <t>https://daviscps.com/body-procedures-cherry-hill/coolsculpting-for-body/?gclid=CjwKCAjw64eJBhAGEiwABr9o2K0lccFaY-gsQM4JxQXixmrKOziu3M20uy9o9WpALIqg6Rwp_GhT5xoCP58QAvD_BwE</t>
  </si>
  <si>
    <t>Amanda Panati</t>
  </si>
  <si>
    <t>Amandapanati87@gmail.com</t>
  </si>
  <si>
    <t>73.112.157.230</t>
  </si>
  <si>
    <t>https://daviscps.com/body-procedures-cherry-hill/coolsculpting-for-body/?gclid=Cj0KCQjwjo2JBhCRARIsAFG667VBmZo_v54y5Gosyo2VY_M401b0XAY9fR_0AIAvK8LWexhpBpRvCGwaAvXgEALw_wcB</t>
  </si>
  <si>
    <t>Dana smith</t>
  </si>
  <si>
    <t>Danasmith426@yahoo.com</t>
  </si>
  <si>
    <t>172.58.230.146</t>
  </si>
  <si>
    <t>https://daviscps.com/body-procedures-cherry-hill/coolsculpting-for-body/?gclid=Cj0KCQjwjo2JBhCRARIsAFG667VslE74ykH68ogSLHxttpaItcf4SOghGKnK0hj8pp6zFX-F0a1e2yMaAqK6EALw_wcB</t>
  </si>
  <si>
    <t>Edi 🌶</t>
  </si>
  <si>
    <t>108.24.74.130</t>
  </si>
  <si>
    <t>https://daviscps.com/body-procedures-cherry-hill/coolsculpting-for-body/?gclid=Cj0KCQjwsZKJBhC0ARIsAJ96n3U52bpvLOu6KfH9OtCWn-aQAGF-pxC6hRh3lPq5KYgRZutkiDHpk18aAgJiEALw_wcB</t>
  </si>
  <si>
    <t>Betty Helvitson</t>
  </si>
  <si>
    <t>Bhelvitson@msn.com</t>
  </si>
  <si>
    <t>480-395-5758</t>
  </si>
  <si>
    <t>68.83.73.41</t>
  </si>
  <si>
    <t>https://daviscps.com/body-procedures-cherry-hill/coolsculpting-for-body/?gclid=EAIaIQobChMInvi0hL_K8gIVh5WzCh0n7w1MEAAYAyAAEgIIKPD_BwE</t>
  </si>
  <si>
    <t>Regina Meller</t>
  </si>
  <si>
    <t>Gmeller@hotmsil.com</t>
  </si>
  <si>
    <t>609-980-7434</t>
  </si>
  <si>
    <t>71.104.61.81</t>
  </si>
  <si>
    <t>https://daviscps.com/body-procedures-cherry-hill/coolsculpting-for-body/?gclid=EAIaIQobChMIj5r0k4PO8gIVCITICh0tlQSdEAAYAiAAEgLko_D_BwE</t>
  </si>
  <si>
    <t>Pat Cowan</t>
  </si>
  <si>
    <t>pcowan0101@aol.com</t>
  </si>
  <si>
    <t>609-462-0670</t>
  </si>
  <si>
    <t>69.141.231.144</t>
  </si>
  <si>
    <t>https://daviscps.com/body-procedures-cherry-hill/coolsculpting-for-body/?gclid=CjwKCAjw95yJBhAgEiwAmRrutKC6_lbol_g_NmgEsKzzqfWn8c2aM3NCrmcf1YPaA3SZGt6aqavb-RoCZGUQAvD_BwE</t>
  </si>
  <si>
    <t>Bridget</t>
  </si>
  <si>
    <t>bcvanderveen@yahoo.com</t>
  </si>
  <si>
    <t>98.221.252.46</t>
  </si>
  <si>
    <t>https://daviscps.com/body-procedures-cherry-hill/coolsculpting-for-body/?gclid=EAIaIQobChMIquWw2sbS8gIVN9SzCh2FUQ2iEAAYAiAAEgKtX_D_BwE</t>
  </si>
  <si>
    <t>Sarah Spellman</t>
  </si>
  <si>
    <t>Sarahspellman16@gmail.com</t>
  </si>
  <si>
    <t>71.188.95.178</t>
  </si>
  <si>
    <t>https://daviscps.com/body-procedures-cherry-hill/coolsculpting-for-body/?gclid=EAIaIQobChMIlamX-obb8gIVyMmUCR3ynAGwEAAYAiAAEgJCdPD_BwE</t>
  </si>
  <si>
    <t>Yamaira Alicea</t>
  </si>
  <si>
    <t>Yamaira924@gmail.com</t>
  </si>
  <si>
    <t>73.160.210.53</t>
  </si>
  <si>
    <t>Betty Ngo</t>
  </si>
  <si>
    <t>Bettyngo9@yahoo.com</t>
  </si>
  <si>
    <t>24.0.230.164</t>
  </si>
  <si>
    <t>https://daviscps.com/body-procedures-cherry-hill/coolsculpting-for-body/?gclid=CjwKCAjwj8eJBhA5EiwAg3z0mxaxgoPqenPE9QN0RkFNZfIDnQOd5YK8E3bTSTNip1nacWiH5CGwXxoCh94QAvD_BwE</t>
  </si>
  <si>
    <t>Jennifer McGowan</t>
  </si>
  <si>
    <t>mcgowan_jennifer@yahoo.com</t>
  </si>
  <si>
    <t>173.71.78.146</t>
  </si>
  <si>
    <t>https://daviscps.com/body-procedures-cherry-hill/coolsculpting-for-body/?gclid=Cj0KCQjw1dGJBhD4ARIsANb6OdlfXuwICu3yXbgvAi56Do3TzJ85YxbL0Fc_zHhlMmZFYhorT8B5A54aApfjEALw_wcB</t>
  </si>
  <si>
    <t>nichole eckart</t>
  </si>
  <si>
    <t>nikkileestl@hotmail.com</t>
  </si>
  <si>
    <t>173.15.142.193</t>
  </si>
  <si>
    <t>Saleaka Thornton</t>
  </si>
  <si>
    <t>Sthornton2683@gmail. Com</t>
  </si>
  <si>
    <t>172.58.204.69</t>
  </si>
  <si>
    <t>Dhara</t>
  </si>
  <si>
    <t>Patel.dhara81@gmail.com</t>
  </si>
  <si>
    <t>69.248.105.165</t>
  </si>
  <si>
    <t>https://daviscps.com/body-procedures-cherry-hill/coolsculpting-for-body/?gclid=EAIaIQobChMIotKImqmL8wIVCvezCh1gMQ_tEAAYBCAAEgKXYfD_BwE</t>
  </si>
  <si>
    <t>Jessica outten</t>
  </si>
  <si>
    <t>Jessoutten85@gmail.com</t>
  </si>
  <si>
    <t>108.24.121.231</t>
  </si>
  <si>
    <t>https://daviscps.com/body-procedures-cherry-hill/coolsculpting-for-body/?gclid=CjwKCAjw4qCKBhAVEiwAkTYsPAz_dI8ZZ1oLZ22oBmeNAERWA3G4nmxgp5AtjcJeMWPosEf7zOcXjBoCyCsQAvD_BwE</t>
  </si>
  <si>
    <t>Wendy duckrey</t>
  </si>
  <si>
    <t>wendyd0907@gmail.com</t>
  </si>
  <si>
    <t>73.197.242.70</t>
  </si>
  <si>
    <t>Michelene Worlds</t>
  </si>
  <si>
    <t>micheleneworlds0134@gmail.com</t>
  </si>
  <si>
    <t>73.193.139.196</t>
  </si>
  <si>
    <t>https://daviscps.com/body-procedures-cherry-hill/coolsculpting-for-body/?gclid=CjwKCAjwy7CKBhBMEiwA0Eb7al2kkk8KAtA17nXgMYYXF-STNTtk5oMfGH6tcB_SO6-h34V8axNGvhoC-yYQAvD_BwE</t>
  </si>
  <si>
    <t>Cameron McCune</t>
  </si>
  <si>
    <t>cammi.mccune@aol.com</t>
  </si>
  <si>
    <t>151.181.54.90</t>
  </si>
  <si>
    <t>Elinna C Leong</t>
  </si>
  <si>
    <t>ecleong7660@gmail.com</t>
  </si>
  <si>
    <t>108.24.74.52</t>
  </si>
  <si>
    <t>Djhalenzo</t>
  </si>
  <si>
    <t>Djhalenzo@gmail.com</t>
  </si>
  <si>
    <t>Beauvoir</t>
  </si>
  <si>
    <t>172.58.204.181</t>
  </si>
  <si>
    <t>https://daviscps.com/body-procedures-cherry-hill/coolsculpting-for-body/?gclid=CjwKCAjwndCKBhAkEiwAgSDKQWfezRdYwRj4NrZK5XX_8PqCnxdYuuhjebnbMymaKVzsjGQXbwqjYxoCZ1kQAvD_BwE</t>
  </si>
  <si>
    <t>Loreli Andrade</t>
  </si>
  <si>
    <t>Loreliandrade82@gmail.com</t>
  </si>
  <si>
    <t>174.241.148.95</t>
  </si>
  <si>
    <t>SHARON BARTOLOTTO</t>
  </si>
  <si>
    <t>sharonb1967@comcast.net</t>
  </si>
  <si>
    <t>609-442-3634</t>
  </si>
  <si>
    <t>76.116.243.67</t>
  </si>
  <si>
    <t>https://daviscps.com/body-procedures-cherry-hill/coolsculpting-for-body/?gclid=Cj0KCQjw-4SLBhCVARIsACrhWLXaxlFSqguCM_z4F_x9jb0Nb1GbZja-Rb1pw2fW4SEiTRKH8xxkVaoaArHsEALw_wcB</t>
  </si>
  <si>
    <t>Rosemarie Naidas</t>
  </si>
  <si>
    <t>rosienaidas@gmail.com</t>
  </si>
  <si>
    <t>174.249.114.177</t>
  </si>
  <si>
    <t>https://daviscps.com/body-procedures-cherry-hill/coolsculpting-for-body/?gclid=Cj0KCQjwnoqLBhD4ARIsAL5JedJvLrgP6TdN5Q4ZU4fco8OK9wjbyH11yKdGU6OW3ruYdU3VFGBe25kaAoEREALw_wcB</t>
  </si>
  <si>
    <t xml:space="preserve">alexis </t>
  </si>
  <si>
    <t>jerseygrl668@aol.com</t>
  </si>
  <si>
    <t>73.198.24.245</t>
  </si>
  <si>
    <t>https://daviscps.com/body-procedures-cherry-hill/coolsculpting-for-body/?gclid=Cj0KCQjwnoqLBhD4ARIsAL5JedL0c3A1eXkaUvD41HMIjN8LpOwLoxo7HlANU3DaC7jZQ2oXZQyjdrAaAjmKEALw_wcB</t>
  </si>
  <si>
    <t>176.113.72.61</t>
  </si>
  <si>
    <t>test side form</t>
  </si>
  <si>
    <t>Danielle Netter</t>
  </si>
  <si>
    <t>Danielle.netter@yahoo.com</t>
  </si>
  <si>
    <t>50.239.153.220</t>
  </si>
  <si>
    <t>Richard F Kocher III</t>
  </si>
  <si>
    <t>nurfk@aol.com</t>
  </si>
  <si>
    <t>73.197.12.126</t>
  </si>
  <si>
    <t>Davon Jones</t>
  </si>
  <si>
    <t>Jdavon651@gmail.com</t>
  </si>
  <si>
    <t>609-665-4932</t>
  </si>
  <si>
    <t>172.58.200.151</t>
  </si>
  <si>
    <t>https://daviscps.com/body-procedures-cherry-hill/coolsculpting-for-body/?gclid=CjwKCAjwh5qLBhALEiwAioods9ceLrTfTtmk_mCZCMUESJkC18B3L5mKGdhvZMElLO57zennZYDw5hoCocgQAvD_BwE</t>
  </si>
  <si>
    <t>Matthew Glassman</t>
  </si>
  <si>
    <t>matthrwgl</t>
  </si>
  <si>
    <t>173.61.182.4</t>
  </si>
  <si>
    <t>https://daviscps.com/body-procedures-cherry-hill/coolsculpting-for-body/?gclid=EAIaIQobChMIwf3JrITJ8wIV9RCzAB1U-A6oEAAYASAAEgImZ_D_BwE</t>
  </si>
  <si>
    <t>Matthewglassman1@gmail.com</t>
  </si>
  <si>
    <t>https://daviscps.com/body-procedures-cherry-hill/coolsculpting-for-body/?gclid=EAIaIQobChMIxd6I9oPJ8wIVw8mUCR1TRQjrEAAYASAAEgK8DvD_BwE</t>
  </si>
  <si>
    <t>Willie J Spratley Jr</t>
  </si>
  <si>
    <t>willspratley267@gmail.com</t>
  </si>
  <si>
    <t>172.58.203.82</t>
  </si>
  <si>
    <t>https://daviscps.com/body-procedures-cherry-hill/coolsculpting-for-body/?gclid=CjwKCAjwzaSLBhBJEiwAJSRokj9QACG3OO3AIYco0McTlSm7YvYNKjUom8m1wekILxS7sdkunDBgMRoCuEYQAvD_BwE</t>
  </si>
  <si>
    <t>Shallah Swindle</t>
  </si>
  <si>
    <t>shallah.swindle@gmail.com</t>
  </si>
  <si>
    <t>73.197.157.18</t>
  </si>
  <si>
    <t>Angel Serrano</t>
  </si>
  <si>
    <t>angel.galiazzi@gmail.com</t>
  </si>
  <si>
    <t>73.160.149.135</t>
  </si>
  <si>
    <t>https://daviscps.com/body-procedures-cherry-hill/coolsculpting-for-body/?gclid=CjwKCAjwzaSLBhBJEiwAJSRokud-zCW8GlJijRxZ2M3pFFcE2OQQ7GUXUwrc0PUmHHNCVmVcisYNpRoCI7gQAvD_BwE</t>
  </si>
  <si>
    <t>Chuck Callahan</t>
  </si>
  <si>
    <t>ChuckCallahanBilliards1984@yahoo.com</t>
  </si>
  <si>
    <t>856-562-7649</t>
  </si>
  <si>
    <t>73.195.73.63</t>
  </si>
  <si>
    <t>Linda J Fonseca</t>
  </si>
  <si>
    <t>lindaf1959@comcast.net</t>
  </si>
  <si>
    <t>172.58.204.28</t>
  </si>
  <si>
    <t>https://daviscps.com/body-procedures-cherry-hill/coolsculpting-for-body/?gclid=CjwKCAjwk6-LBhBZEiwAOUUDp-5qnAeiPwgbq-hE1nj_YqpMv0ktOPbb2wDawz6awBFzT_2GtuxgWRoCqRYQAvD_BwE</t>
  </si>
  <si>
    <t>Natalie mrowczynski</t>
  </si>
  <si>
    <t>natylyvnj@aol.com</t>
  </si>
  <si>
    <t>69.248.72.162</t>
  </si>
  <si>
    <t>https://daviscps.com/body-procedures-cherry-hill/coolsculpting-for-body/?gclid=CjwKCAjw_L6LBhBbEiwA4c46un03a3MSmftqogS6z0wXbmwoUEjWwBevoSKM8r39k3l9a_jwI_PD2xoCu6MQAvD_BwE</t>
  </si>
  <si>
    <t>Natyluvnj@aol.com</t>
  </si>
  <si>
    <t>Josilyn Lopez</t>
  </si>
  <si>
    <t>josie1181@yahoo.com</t>
  </si>
  <si>
    <t>173.72.42.29</t>
  </si>
  <si>
    <t>Kristen Tavella</t>
  </si>
  <si>
    <t>kristentavella@gmail.com</t>
  </si>
  <si>
    <t>71.168.236.6</t>
  </si>
  <si>
    <t>https://daviscps.com/body-procedures-cherry-hill/coolsculpting-for-body/?gclid=CjwKCAjw5c6LBhBdEiwAP9ejG4F-Os7VPwO_UyXp_wkQVo0cyppAbNkzBfYO5B9Lyi90fpdzJBZJqxoCfBoQAvD_BwE</t>
  </si>
  <si>
    <t>Michael ORourke</t>
  </si>
  <si>
    <t>morourke39@gmail.com</t>
  </si>
  <si>
    <t>73.150.43.236</t>
  </si>
  <si>
    <t>https://daviscps.com/body-procedures-cherry-hill/coolsculpting-for-body/?gclid=CjwKCAjw5c6LBhBdEiwAP9ejG7cIfzNkuL-39RvvX_b44c9IWkljxloRZyipHEUCPHDiGdMQqCMi8RoCND8QAvD_BwE</t>
  </si>
  <si>
    <t>Andrea Gay</t>
  </si>
  <si>
    <t>agfreshstart@gmail.com</t>
  </si>
  <si>
    <t>73.194.74.138</t>
  </si>
  <si>
    <t>https://daviscps.com/body-procedures-cherry-hill/coolsculpting-for-body/?gclid=CjwKCAjwq9mLBhB2EiwAuYdMtcWLAGkMZDug5-i8RGLdqwsyv5oba0y6LnLBnH4sqKC-nC6hJ_GmRBoC2toQAvD_BwE</t>
  </si>
  <si>
    <t>Marisol Figueroa</t>
  </si>
  <si>
    <t>marifig.gc@gmail.com</t>
  </si>
  <si>
    <t>96.235.140.59</t>
  </si>
  <si>
    <t>https://daviscps.com/body-procedures-cherry-hill/coolsculpting-for-body/?gclid=CjwKCAjwzt6LBhBeEiwAbPGOgassIIKWBVgJoJ096-IGe9UwSXHtZIANooxXbiRCtFJV42zWdUY8ghoClgUQAvD_BwE</t>
  </si>
  <si>
    <t>Brianna Colwell</t>
  </si>
  <si>
    <t>Bmc2615@icloud.com</t>
  </si>
  <si>
    <t>162.17.244.54</t>
  </si>
  <si>
    <t>Shelliann Mason</t>
  </si>
  <si>
    <t>shelliannmason75@gmail.com</t>
  </si>
  <si>
    <t>856 203-2701</t>
  </si>
  <si>
    <t>50.192.243.233</t>
  </si>
  <si>
    <t>https://daviscps.com/body-procedures-cherry-hill/coolsculpting-for-body/?gclid=CjwKCAjwoP6LBhBlEiwAvCcthOXWCspvn_-1XYQ5kEN42AFNnMxqLPyLBQXy_wnXR7ZVyrqQF7x6UhoCMgcQAvD_BwE</t>
  </si>
  <si>
    <t>Karen Ponden</t>
  </si>
  <si>
    <t>karenponden@comcast.net</t>
  </si>
  <si>
    <t>73.195.65.132</t>
  </si>
  <si>
    <t xml:space="preserve">Ash </t>
  </si>
  <si>
    <t>ashleya100608@gmail.com</t>
  </si>
  <si>
    <t>73.10.254.102</t>
  </si>
  <si>
    <t>https://daviscps.com/body-procedures-cherry-hill/coolsculpting-for-body/?gclid=Cj0KCQjww4OMBhCUARIsAILndv5TjFVOS-4tuHsHtrwSiDabha5Hr7lGkAnZfQKU1-MM4JKGNIAtXe8aAhFTEALw_wcB</t>
  </si>
  <si>
    <t>Kaitlyn Maccaroni</t>
  </si>
  <si>
    <t>KateJMacc@aol.com</t>
  </si>
  <si>
    <t>080-3080-2147</t>
  </si>
  <si>
    <t>126.182.16.208</t>
  </si>
  <si>
    <t>Awilda rosario</t>
  </si>
  <si>
    <t>awildarosario90@gmail.com</t>
  </si>
  <si>
    <t>162.17.227.22</t>
  </si>
  <si>
    <t>https://daviscps.com/body-procedures-cherry-hill/coolsculpting-for-body/?gclid=EAIaIQobChMIn7CT9u_-8wIVE4iGCh122AuLEAAYAiACEgKZ9vD_BwE</t>
  </si>
  <si>
    <t>Victoria Zeitz</t>
  </si>
  <si>
    <t>toria.zeitz@gmail.com</t>
  </si>
  <si>
    <t>173.72.68.203</t>
  </si>
  <si>
    <t>https://daviscps.com/body-procedures-cherry-hill/coolsculpting-for-body/?gclid=CjwKCAjwiY6MBhBqEiwARFSCPmGH2SZKD7gm3vCrbvQAYwnHSNC7rc_40axGifEfuN2G0lQc0vNwuxoCa8IQAvD_BwE</t>
  </si>
  <si>
    <t>Shqiponja Kaqikolla</t>
  </si>
  <si>
    <t>shqiponjakaqikolla@gmail.com</t>
  </si>
  <si>
    <t>172.58.205.9</t>
  </si>
  <si>
    <t>https://daviscps.com/body-procedures-cherry-hill/coolsculpting-for-body/?gclid=EAIaIQobChMI-om3tOv_8wIVmf6zCh1W4QMWEAAYASAAEgL8qfD_BwE</t>
  </si>
  <si>
    <t>Denise Tropiano</t>
  </si>
  <si>
    <t>denise.tropiano@hilton.com</t>
  </si>
  <si>
    <t>609-220-6782</t>
  </si>
  <si>
    <t>73.198.4.197</t>
  </si>
  <si>
    <t>https://daviscps.com/body-procedures-cherry-hill/coolsculpting-for-body/?gclid=CjwKCAjwz5iMBhAEEiwAMEAwGKHFc9Y8VHgSteoKJebIE-sQd0N5Kfng0E_Ybw7sz_TZCE30Piy8_BoCB34QAvD_BwE</t>
  </si>
  <si>
    <t>Marisa Incelli</t>
  </si>
  <si>
    <t>mincelli@me.com</t>
  </si>
  <si>
    <t>108.24.99.239</t>
  </si>
  <si>
    <t>Rebecca Kreck</t>
  </si>
  <si>
    <t>rebecca.kreck@gmail.com</t>
  </si>
  <si>
    <t>73.33.7.57</t>
  </si>
  <si>
    <t>Celeste Gaffney</t>
  </si>
  <si>
    <t>celestegaffney0728@gmail.com</t>
  </si>
  <si>
    <t>73.10.89.237</t>
  </si>
  <si>
    <t>https://daviscps.com/body-procedures-cherry-hill/coolsculpting-for-body/?gclid=CjwKCAiAvriMBhAuEiwA8Cs5laSO_MgeCG2MacccGIPMUDU-SCtNP_1F6RB1Gyf3YpsHZpkljty-tRoCrLwQAvD_BwE</t>
  </si>
  <si>
    <t>108.24.153.198</t>
  </si>
  <si>
    <t>https://daviscps.com/body-procedures-cherry-hill/coolsculpting-for-body/?gclid=Cj0KCQiA4b2MBhD2ARIsAIrcB-RHuL_uRJNy3hvwd7dl3dhIb0hB58RZnFDH3-o0iLzMlmE8s5zBCVQaAqKMEALw_wcB</t>
  </si>
  <si>
    <t>dtrop422@gmail.com</t>
  </si>
  <si>
    <t>Brenda Parrillla</t>
  </si>
  <si>
    <t>brendaparrilla@gmail.com</t>
  </si>
  <si>
    <t>76.124.149.236</t>
  </si>
  <si>
    <t>https://daviscps.com/body-procedures-cherry-hill/coolsculpting-for-body/?gclid=Cj0KCQiA4b2MBhD2ARIsAIrcB-Rh3o2WRQhqSb9Uyv3eAZ-0GWjgXYeVgEChJI7ou7wx0skQHz-Cm6YaAg3AEALw_wcB</t>
  </si>
  <si>
    <t>Marilyn soto</t>
  </si>
  <si>
    <t>greenshadow754@gmail.com</t>
  </si>
  <si>
    <t>73.198.16.112</t>
  </si>
  <si>
    <t>Cyndy Ryan</t>
  </si>
  <si>
    <t>Cyndylou1@yahoo.com</t>
  </si>
  <si>
    <t>856--364-0250</t>
  </si>
  <si>
    <t>174.211.67.123</t>
  </si>
  <si>
    <t xml:space="preserve">Linda </t>
  </si>
  <si>
    <t>fashionguru70@gmail.com</t>
  </si>
  <si>
    <t>107.77.225.53</t>
  </si>
  <si>
    <t>https://daviscps.com/body-procedures-cherry-hill/coolsculpting-for-body/?gclid=EAIaIQobChMI_rGN_Nqt9AIVC42GCh1sOAXeEAAYBCAAEgJyO_D_BwE</t>
  </si>
  <si>
    <t>CLAUDIA MARTIELLO</t>
  </si>
  <si>
    <t>claudiamartiello@gmail.com</t>
  </si>
  <si>
    <t>73.197.34.159</t>
  </si>
  <si>
    <t>https://daviscps.com/body-procedures-cherry-hill/coolsculpting-for-body/?gclid=CjwKCAiAqIKNBhAIEiwAu_ZLDrX9GOeiFYW59U2UKyyq2mb0txXAKnkv-ajnSkPg-4dCzI5d-XxnKRoCzXcQAvD_BwE</t>
  </si>
  <si>
    <t>Tosha Varner</t>
  </si>
  <si>
    <t>varnersherrie@gmail.com</t>
  </si>
  <si>
    <t>71.168.139.30</t>
  </si>
  <si>
    <t xml:space="preserve">Jessenia </t>
  </si>
  <si>
    <t>jesseniapabon25@gmail.com</t>
  </si>
  <si>
    <t>69.142.200.188</t>
  </si>
  <si>
    <t>https://daviscps.com/body-procedures-cherry-hill/coolsculpting-for-body/?gclid=EAIaIQobChMIk8m5hvu89AIVgsqGCh2xsgnqEAAYAiAAEgLbSvD_BwE</t>
  </si>
  <si>
    <t>Sheena Moody</t>
  </si>
  <si>
    <t>smoody03@gmail.com</t>
  </si>
  <si>
    <t>73.226.137.101</t>
  </si>
  <si>
    <t>Denise soli</t>
  </si>
  <si>
    <t>107.77.204.35</t>
  </si>
  <si>
    <t>https://daviscps.com/body-procedures-cherry-hill/coolsculpting-for-body/?gclid=EAIaIQobChMI8Kyn5MvE9AIVWcDICh1ZYAcNEAAYAiAAEgIj2fD_BwE</t>
  </si>
  <si>
    <t xml:space="preserve">Kathryn </t>
  </si>
  <si>
    <t>leechan2957Sk@gmail.com</t>
  </si>
  <si>
    <t>172.58.204.213</t>
  </si>
  <si>
    <t>Timothy Dallas</t>
  </si>
  <si>
    <t>timothydallas251@gmail.com</t>
  </si>
  <si>
    <t>68.83.125.8</t>
  </si>
  <si>
    <t>https://daviscps.com/body-procedures-cherry-hill/coolsculpting-for-body/?gclid=EAIaIQobChMI-Nif3PzJ9AIViKXICh1Xvw8IEAAYAyAAEgJYa_D_BwE</t>
  </si>
  <si>
    <t>Kimberly Ann Gamelli</t>
  </si>
  <si>
    <t>Gamelli5@comcast.net</t>
  </si>
  <si>
    <t>172.58.204.143</t>
  </si>
  <si>
    <t>https://daviscps.com/body-procedures-cherry-hill/coolsculpting-for-body/?gclid=Cj0KCQiA47GNBhDrARIsAKfZ2rAPPBjPUSfoXCWXztt4026YGGykdF5DVqXhHRXyMBMYnVvwOKF2x6saAt9VEALw_wcB</t>
  </si>
  <si>
    <t>Shajuan Joyner</t>
  </si>
  <si>
    <t>joyner.shajuan@gmail.com</t>
  </si>
  <si>
    <t>76.116.95.184</t>
  </si>
  <si>
    <t>https://daviscps.com/body-procedures-cherry-hill/coolsculpting-for-body/?gclid=CjwKCAiAhreNBhAYEiwAFGGKPBLG_pun4P_u8Ys3U2MkVQ5eehQvfXiPp6XVfUsoEdvHP2fvr5BtlxoC8roQAvD_BwE</t>
  </si>
  <si>
    <t xml:space="preserve">Rhonda </t>
  </si>
  <si>
    <t>adrianmclain86@gmail.com</t>
  </si>
  <si>
    <t>45.178.75.18</t>
  </si>
  <si>
    <t>https://daviscps.com/body-procedures-cherry-hill/coolsculpting-for-body/?gclid=Cj0KCQiAzMGNBhCyARIsANpUkzPTvpNIBdSx6Nji7j8I6MR6otDnPhcoWXzlqsNt-4FrCLYfCJHY8zIaAo3QEALw_wcB</t>
  </si>
  <si>
    <t>Gwendolyn Jones</t>
  </si>
  <si>
    <t>gmjones20@gmail.com</t>
  </si>
  <si>
    <t>173.71.112.27</t>
  </si>
  <si>
    <t>https://daviscps.com/body-procedures-cherry-hill/coolsculpting-for-body/?gclid=CjwKCAiA78aNBhAlEiwA7B76p8ZCaT4zXohfU1k0F14WTtuD-iwWnlMVOxPLO56IrsZ_yC1FwJQPJBoCMOQQAvD_BwE</t>
  </si>
  <si>
    <t>Gmjones20@gmail.com</t>
  </si>
  <si>
    <t>Jamell Pratt</t>
  </si>
  <si>
    <t>thatvdudellc@gmail.com</t>
  </si>
  <si>
    <t>172.58.171.110</t>
  </si>
  <si>
    <t>https://daviscps.com/body-procedures-cherry-hill/coolsculpting-for-body/?gclid=Cj0KCQiA2NaNBhDvARIsAEw55hiBYL1bU8p1cqy47EIUar9ZEZyk7tUifI9e-TAtXMDeL5AqkwB5QAUaAojJEALw_wcB</t>
  </si>
  <si>
    <t>Rashad McCormick</t>
  </si>
  <si>
    <t>Rashad.mccormick0319@gmail.com</t>
  </si>
  <si>
    <t>856-515-8029</t>
  </si>
  <si>
    <t>172.58.207.250</t>
  </si>
  <si>
    <t>https://daviscps.com/body-procedures-cherry-hill/coolsculpting-for-body/?gclid=Cj0KCQiAqvaNBhDLARIsAH1Pq50Kb_JRSkVa_b3s-OVjZU7fNmyrMa5W6qZgEmX-R5YnfizZ5GiBAcUaAnFcEALw_wcB</t>
  </si>
  <si>
    <t>Diana Ryan</t>
  </si>
  <si>
    <t>dlp1971@verizon.net</t>
  </si>
  <si>
    <t>108.24.91.153</t>
  </si>
  <si>
    <t>https://daviscps.com/body-procedures-cherry-hill/coolsculpting-for-body/?gclid=Cj0KCQiA8ICOBhDmARIsAEGI6o3KuHV5tqHA4keM1zb9kFgKo1gHtWd9aXYmIvyCnWTiFXvNdR4bqeAaAgGVEALw_wcB</t>
  </si>
  <si>
    <t>kapinga banza</t>
  </si>
  <si>
    <t>69.142.252.130</t>
  </si>
  <si>
    <t>https://daviscps.com/body-procedures-cherry-hill/coolsculpting-for-body/?gclid=Cj0KCQiAk4aOBhCTARIsAFWFP9FLkobo8VLeblwP4cw54bzLyJaSW5nLiePfFtsA5SBZHYjLAOmolAEaAmPrEALw_wcB</t>
  </si>
  <si>
    <t>Stacey Boston</t>
  </si>
  <si>
    <t>staceylboston@gmail.com</t>
  </si>
  <si>
    <t>108.24.167.163</t>
  </si>
  <si>
    <t>https://daviscps.com/body-procedures-cherry-hill/coolsculpting-for-body/?gclid=Cj0KCQiAk4aOBhCTARIsAFWFP9GtZxB3v24zVNsZG4X-i1xG7qKB2geksKj1hCh1g8VpyWDZKFVZnLUaAv5VEALw_wcB</t>
  </si>
  <si>
    <t xml:space="preserve">Jehanny </t>
  </si>
  <si>
    <t>jehacamilala@gmail.com</t>
  </si>
  <si>
    <t>71.188.97.76</t>
  </si>
  <si>
    <t>https://daviscps.com/body-procedures-cherry-hill/coolsculpting-for-body/?gclid=CjwKCAiAtouOBhA6EiwA2nLKH-0UV1n-PvP-HE9udUz_as7YNlWAGFc3p6NRS4XgOtfMa5r2IIEapBoCq1oQAvD_BwE</t>
  </si>
  <si>
    <t>Michelle Maldonado</t>
  </si>
  <si>
    <t>meechell1204@aol.com</t>
  </si>
  <si>
    <t>73.197.244.244</t>
  </si>
  <si>
    <t>https://daviscps.com/body-procedures-cherry-hill/coolsculpting-for-body/?gclid=EAIaIQobChMIt_-Qo4f69AIV9P_jBx1FlwjpEAAYAiAAEgIvr_D_BwE</t>
  </si>
  <si>
    <t>Melvin E Correa</t>
  </si>
  <si>
    <t>msgt24@aol.com</t>
  </si>
  <si>
    <t>107.77.202.81</t>
  </si>
  <si>
    <t>https://daviscps.com/body-procedures-cherry-hill/coolsculpting-for-body/?gclid=CjwKCAiAn5uOBhADEiwA_pZwcI4gyMcoH9VO1ByG8Z-l-SLPkeBs9BIczT5ZwjVGtgRlscWAgbtOuRoCXhsQAvD_BwE</t>
  </si>
  <si>
    <t>Elizabeth</t>
  </si>
  <si>
    <t>eruffa87@gmail.com</t>
  </si>
  <si>
    <t>75.97.241.54</t>
  </si>
  <si>
    <t>Donovan Cook</t>
  </si>
  <si>
    <t>donnycook15@gmail.com</t>
  </si>
  <si>
    <t>73.10.92.240</t>
  </si>
  <si>
    <t>https://daviscps.com/body-procedures-cherry-hill/coolsculpting-for-body/?gclid=EAIaIQobChMIo8vhuZCG9QIVg45bCh25bgDoEAAYASAAEgJrhvD_BwE</t>
  </si>
  <si>
    <t>Ms. Tiffany Hartley</t>
  </si>
  <si>
    <t>tiffany101980@gmail.com</t>
  </si>
  <si>
    <t>73.199.28.225</t>
  </si>
  <si>
    <t>https://daviscps.com/body-procedures-cherry-hill/coolsculpting-for-body/?gclid=Cj0KCQiAq7COBhC2ARIsANsPATF-Aph7fmp98Mw8rM_FFJXXjFZyQBDGZZq5VAkYKtENqzRghejeIHYaAo4xEALw_wcB</t>
  </si>
  <si>
    <t>Lisa Engelson</t>
  </si>
  <si>
    <t>Lisae511@gmail.com</t>
  </si>
  <si>
    <t>166.205.147.43</t>
  </si>
  <si>
    <t>April Saul</t>
  </si>
  <si>
    <t>aprilpix@aol.com</t>
  </si>
  <si>
    <t>174.198.216.88</t>
  </si>
  <si>
    <t>https://daviscps.com/body-procedures-cherry-hill/coolsculpting-for-body/?gclid=EAIaIQobChMIj5qJ7tWb9QIVqP_ICh2A-wxhEAAYAyAAEgJHkvD_BwE</t>
  </si>
  <si>
    <t xml:space="preserve">Ashley </t>
  </si>
  <si>
    <t>https://daviscps.com/body-procedures-cherry-hill/coolsculpting-for-body/?gclid=Cj0KCQiAoNWOBhCwARIsAAiHnEh5eWt_oIx__qjLolcA306SN4xKz5HImqrIwVWc5l2mmMw6K36N610aAlyOEALw_wcB</t>
  </si>
  <si>
    <t xml:space="preserve">juan </t>
  </si>
  <si>
    <t>juanlegra99@gmail.com</t>
  </si>
  <si>
    <t>173.61.112.117</t>
  </si>
  <si>
    <t>https://daviscps.com/body-procedures-cherry-hill/coolsculpting-for-body/?gclid=Cj0KCQiAw9qOBhC-ARIsAG-rdn47NFa9X58BC4fwIsrjGBtdLN8JobsMiwzFLiElXvc8ga8WahnJemcaApb7EALw_wcB</t>
  </si>
  <si>
    <t xml:space="preserve">Heatherh </t>
  </si>
  <si>
    <t>hahdir@yahoo.com</t>
  </si>
  <si>
    <t>172.58.200.180</t>
  </si>
  <si>
    <t>https://daviscps.com/body-procedures-cherry-hill/coolsculpting-for-body/?gclid=Cj0KCQiAieWOBhCYARIsANcOw0x4PF3IVjC6BPMcrNa-5Lpdf3c_IyrqAOSKPSySc1lW9MO-GKAXXOEaAvRPEALw_wcB</t>
  </si>
  <si>
    <t>Cookie Sánchez</t>
  </si>
  <si>
    <t>cookiegirlrn@comcast.net</t>
  </si>
  <si>
    <t>69.141.83.26</t>
  </si>
  <si>
    <t>https://daviscps.com/body-procedures-cherry-hill/coolsculpting-for-body/?gclid=EAIaIQobChMIsYDLiYKm9QIVyVByCh1-hQnZEAAYAiAAEgJsR_D_BwE</t>
  </si>
  <si>
    <t>Atoya Christian</t>
  </si>
  <si>
    <t>achristian0219@gmail.com</t>
  </si>
  <si>
    <t>100.14.184.192</t>
  </si>
  <si>
    <t>https://daviscps.com/body-procedures-cherry-hill/coolsculpting-for-body/?gclid=CjwKCAiArOqOBhBmEiwAsgeLmYnk2hBXBzAJWiKknvTTA6fc6Ejyz1f0gNZKkkNjesf-UxvZxPxQwxoCslsQAvD_BwE</t>
  </si>
  <si>
    <t>Frank Ashmore</t>
  </si>
  <si>
    <t>Frank.ashmore@1440.org</t>
  </si>
  <si>
    <t>71.198.97.224</t>
  </si>
  <si>
    <t>almmane sallie</t>
  </si>
  <si>
    <t>almmanes15@gmail.com</t>
  </si>
  <si>
    <t>172.58.200.255</t>
  </si>
  <si>
    <t>https://daviscps.com/body-procedures-cherry-hill/coolsculpting-for-body/?gclid=EAIaIQobChMIx_a2roW49QIVTcDICh3KnwELEAAYASAAEgJLqfD_BwE</t>
  </si>
  <si>
    <t>Evelinda</t>
  </si>
  <si>
    <t>Evelinacruz70@gmial.com</t>
  </si>
  <si>
    <t>Cruz</t>
  </si>
  <si>
    <t>68.83.69.196</t>
  </si>
  <si>
    <t>Johane Romulus</t>
  </si>
  <si>
    <t>Romulusjohane@gmail.com</t>
  </si>
  <si>
    <t>172.58.203.205</t>
  </si>
  <si>
    <t>Tehnay moore</t>
  </si>
  <si>
    <t>Tehnaymoore@gmail.com</t>
  </si>
  <si>
    <t>172.58.206.138</t>
  </si>
  <si>
    <t>https://daviscps.com/body-procedures-cherry-hill/coolsculpting-for-body/?gclid=Cj0KCQiAip-PBhDVARIsAPP2xc1MIyzdde399q9mkji1M2_fYZbquyaktJwLA7J7vhRtndoRMTam48kaAtHVEALw_wcB</t>
  </si>
  <si>
    <t>Marina lippincott</t>
  </si>
  <si>
    <t>Mary@makdigitaldesign.com</t>
  </si>
  <si>
    <t>71.59.126.180</t>
  </si>
  <si>
    <t>https://daviscps.com/body-procedures-cherry-hill/coolsculpting-for-body/?gclid=EAIaIQobChMI9KSVgs6_9QIVcf_jBx3LQg5yEAAYAyAAEgK7svD_BwE</t>
  </si>
  <si>
    <t>Alexa Wilansky</t>
  </si>
  <si>
    <t>awilansky@gmail.xom</t>
  </si>
  <si>
    <t>73.226.12.243</t>
  </si>
  <si>
    <t>https://daviscps.com/body-procedures-cherry-hill/coolsculpting-for-body/?gclid=Cj0KCQiAip-PBhDVARIsAPP2xc0LJQjnMSmu2It2TQOmALtsd0uaQuIJZgxXBZhFQ-ALVMgcRYgdsfMaAg9vEALw_wcB</t>
  </si>
  <si>
    <t>awilansky@gmail.com</t>
  </si>
  <si>
    <t xml:space="preserve">Rasheeda </t>
  </si>
  <si>
    <t>rasheeda.s.smith@gmail.com</t>
  </si>
  <si>
    <t>172.58.205.99</t>
  </si>
  <si>
    <t>https://daviscps.com/body-procedures-cherry-hill/coolsculpting-for-body/?gclid=CjwKCAiA0KmPBhBqEiwAJqKK40SvriNzk0PZY_OXP9uVcbtn5sMpTCR6FEQn3ZprdvBgtoyNRihntBoCX9IQAvD_BwE</t>
  </si>
  <si>
    <t>Deloria Marshall</t>
  </si>
  <si>
    <t>dmarshall396@gmail.com</t>
  </si>
  <si>
    <t>107.77.203.210</t>
  </si>
  <si>
    <t>https://daviscps.com/body-procedures-cherry-hill/coolsculpting-for-body/?gclid=Cj0KCQiAubmPBhCyARIsAJWNpiPQJC6emBh_nfuqG0pXU71GSEiMlXaCDNj3DK37w4AtFUqBBrxJdX4aAtQ0EALw_wcB</t>
  </si>
  <si>
    <t>Timothy Dawson</t>
  </si>
  <si>
    <t>phillyrams92@gmail.com</t>
  </si>
  <si>
    <t>73.10.215.212</t>
  </si>
  <si>
    <t>https://daviscps.com/body-procedures-cherry-hill/coolsculpting-for-body/?gclid=Cj0KCQiAubmPBhCyARIsAJWNpiP5bc5tVdrFFTlOfFYX5LbZi2YSWckh_A7pT6pJD2o_LGjlrSTi5HcaAmKGEALw_wcB</t>
  </si>
  <si>
    <t>Kevin Hannum</t>
  </si>
  <si>
    <t>khannum01@icloud.com</t>
  </si>
  <si>
    <t>174.57.18.130</t>
  </si>
  <si>
    <t>https://daviscps.com/body-procedures-cherry-hill/coolsculpting-for-body/?gclid=EAIaIQobChMIha2Y6MjL9QIVYwiICR0V8AuLEAAYAyAAEgIZHvD_BwE</t>
  </si>
  <si>
    <t>Alex Hale</t>
  </si>
  <si>
    <t>Alexhale17@comcast.net</t>
  </si>
  <si>
    <t>73.197.140.194</t>
  </si>
  <si>
    <t>LESLIE Louise ENGLISH</t>
  </si>
  <si>
    <t>leslieenglish452@gmail.com</t>
  </si>
  <si>
    <t>73.112.140.0</t>
  </si>
  <si>
    <t>https://daviscps.com/body-procedures-cherry-hill/coolsculpting-for-body/?gclid=CjwKCAiA3L6PBhBvEiwAINlJ9ElG9GvfMDXn-aLmjEWFZgO_QOV9fYs2hzOtPlHGFth7JSJrTphO1BoCVpcQAvD_BwE</t>
  </si>
  <si>
    <t>Joslyn Smith</t>
  </si>
  <si>
    <t>Joslynsmith2003@yahoo.com</t>
  </si>
  <si>
    <t>973-985-4765</t>
  </si>
  <si>
    <t>174.57.129.30</t>
  </si>
  <si>
    <t>https://daviscps.com/body-procedures-cherry-hill/coolsculpting-for-body/?gclid=EAIaIQobChMIh4uphY7Q9QIVgbjICh39TwKiEAAYAyAAEgJi6fD_BwE</t>
  </si>
  <si>
    <t xml:space="preserve">Olivia </t>
  </si>
  <si>
    <t>oliviahare1978@gmail.com</t>
  </si>
  <si>
    <t>172.58.204.139</t>
  </si>
  <si>
    <t>https://daviscps.com/body-procedures-cherry-hill/coolsculpting-for-body/?gclid=EAIaIQobChMInuWWtunQ9QIVDOTICh1XfguJEAAYAiAAEgLb7PD_BwE</t>
  </si>
  <si>
    <t>Dana Butler</t>
  </si>
  <si>
    <t>Dbutler668@hotmail.com</t>
  </si>
  <si>
    <t>172.58.205.163</t>
  </si>
  <si>
    <t>Vannessa Rivera</t>
  </si>
  <si>
    <t>niecyralphy@gmail.com</t>
  </si>
  <si>
    <t>73.199.140.65</t>
  </si>
  <si>
    <t>https://daviscps.com/body-procedures-cherry-hill/coolsculpting-for-body/?gclid=EAIaIQobChMIz86X__rb9QIVmXxvBB1upQ_NEAAYASAAEgKv2vD_BwE</t>
  </si>
  <si>
    <t>Judith Franco</t>
  </si>
  <si>
    <t>jfranco7719@gmail.com</t>
  </si>
  <si>
    <t>73.160.149.189</t>
  </si>
  <si>
    <t>https://daviscps.com/body-procedures-cherry-hill/coolsculpting-for-body/?gclid=CjwKCAiAl-6PBhBCEiwAc2GOVEh3lzXdAuTV0f4c1hUHCJCzUeEJK2cnUBrCXtIVwPR2ROe9HRsbsRoC36YQAvD_BwE</t>
  </si>
  <si>
    <t xml:space="preserve">Denisha </t>
  </si>
  <si>
    <t>ntcraig27@gmail.com</t>
  </si>
  <si>
    <t>73.198.252.126</t>
  </si>
  <si>
    <t>https://daviscps.com/body-procedures-cherry-hill/coolsculpting-for-body/?gclid=CjwKCAiAl-6PBhBCEiwAc2GOVLoh5Wj-lNCNJVfi1vsuISBPPBv2BSVnni1TmfJrz-lLTG5sGvy4WxoCLw0QAvD_BwE</t>
  </si>
  <si>
    <t>Ilia Holguin</t>
  </si>
  <si>
    <t>iliaortiz191@gmail.com</t>
  </si>
  <si>
    <t>45.132.227.223</t>
  </si>
  <si>
    <t>https://daviscps.com/body-procedures-cherry-hill/coolsculpting-for-body/?gclid=CjwKCAiAl-6PBhBCEiwAc2GOVEHd0PW_eR98S2Sw62RJmvlJbXA6boG6B59Xdqx7gDo-y_f0SCDMsRoCiS4QAvD_BwE</t>
  </si>
  <si>
    <t>Anjuli Randall</t>
  </si>
  <si>
    <t>Mrs.sawyer1320@gmail.com</t>
  </si>
  <si>
    <t>174.198.197.144</t>
  </si>
  <si>
    <t>https://daviscps.com/body-procedures-cherry-hill/coolsculpting-for-body/?gclid=Cj0KCQiAuvOPBhDXARIsAKzLQ8HCmbe4F_c2gdm3Yc-dRf7HlJpREan7w1HcfMYGcx7DuInWOTX_GCQaAhtNEALw_wcB</t>
  </si>
  <si>
    <t>Devon Jenkins</t>
  </si>
  <si>
    <t>jenkins.devon@gmail.com</t>
  </si>
  <si>
    <t>104.28.77.136</t>
  </si>
  <si>
    <t>Gary Daniels</t>
  </si>
  <si>
    <t>daniels.gary75@yahoo.com</t>
  </si>
  <si>
    <t>172.58.201.20</t>
  </si>
  <si>
    <t>https://daviscps.com/body-procedures-cherry-hill/coolsculpting-for-body/?gclid=Cj0KCQiAgP6PBhDmARIsAPWMq6lai7w0IyALtNdMNZeycHGecHnJjP5QURszGgkc4sZnMCkYBb3F-n8aAuGzEALw_wcB</t>
  </si>
  <si>
    <t>Kathy Solomon</t>
  </si>
  <si>
    <t>kathysolomon1@aol.com</t>
  </si>
  <si>
    <t>172.58.203.46</t>
  </si>
  <si>
    <t>James Aggrey</t>
  </si>
  <si>
    <t>Kramer777777776@yahoo.com</t>
  </si>
  <si>
    <t>73.160.7.103</t>
  </si>
  <si>
    <t>https://daviscps.com/body-procedures-cherry-hill/coolsculpting-for-body/?gclid=EAIaIQobChMI9-_10d729QIV-AiICR0fKAyOEAAYAyAAEgKrY_D_BwE</t>
  </si>
  <si>
    <t xml:space="preserve">Carlos </t>
  </si>
  <si>
    <t>biglos1287@gmail.com</t>
  </si>
  <si>
    <t>172.58.207.55</t>
  </si>
  <si>
    <t>https://daviscps.com/body-procedures-cherry-hill/coolsculpting-for-body/?gclid=Cj0KCQiA0p2QBhDvARIsAACSOOPRCisPqrPrIcypkcCW6RcoqDqqz6RLs0lgW4eaz6yIVlm8VUYVhDYaAnHkEALw_wcB</t>
  </si>
  <si>
    <t>Carlos</t>
  </si>
  <si>
    <t>172.58.207.84</t>
  </si>
  <si>
    <t>Olympia Rodriquez</t>
  </si>
  <si>
    <t>Olympiarodriquez40@gmail.com</t>
  </si>
  <si>
    <t>172.58.239.104</t>
  </si>
  <si>
    <t>Diana Perez</t>
  </si>
  <si>
    <t>CherryDia@yahoo.com</t>
  </si>
  <si>
    <t>172.58.203.100</t>
  </si>
  <si>
    <t>https://daviscps.com/body-procedures-cherry-hill/coolsculpting-for-body/?gclid=Cj0KCQiAu62QBhC7ARIsALXijXSQelNpdzLkvExbtH1Vu6LYdUIFj9z3mzOAH7aM1BGEZIuk7GEe1mQaAkmkEALw_wcB</t>
  </si>
  <si>
    <t>Danielle Nelson</t>
  </si>
  <si>
    <t>danelson123@yahoo.com</t>
  </si>
  <si>
    <t>73.178.125.0</t>
  </si>
  <si>
    <t>https://daviscps.com/body-procedures-cherry-hill/coolsculpting-for-body/?gclid=Cj0KCQiAu62QBhC7ARIsALXijXTEVD5zZV95BCaZQi_Y6o4EjjxyWXS483vvWQWABMG09OoTDniRGm8aAkCzEALw_wcB</t>
  </si>
  <si>
    <t>Alanea Vance</t>
  </si>
  <si>
    <t>Amvance1@gmail.com</t>
  </si>
  <si>
    <t>73.193.236.161</t>
  </si>
  <si>
    <t xml:space="preserve">Ismel </t>
  </si>
  <si>
    <t>subway-peacock.0z@icloud.com</t>
  </si>
  <si>
    <t>69.141.211.83</t>
  </si>
  <si>
    <t>https://daviscps.com/body-procedures-cherry-hill/coolsculpting-for-body/?gclid=Cj0KCQiA3rKQBhCNARIsACUEW_bTZd1A4wPzUCBjHC3jF8motaUg5nTScn-gzO8C1l5x8lFmvHsPKCAaAhL2EALw_wcB</t>
  </si>
  <si>
    <t>Staci Turner</t>
  </si>
  <si>
    <t>Staciturner319@gmail.com</t>
  </si>
  <si>
    <t>267-258-7094</t>
  </si>
  <si>
    <t>172.58.207.177</t>
  </si>
  <si>
    <t>Shanti Rayudu</t>
  </si>
  <si>
    <t>shanti.sahitya@gmail.com</t>
  </si>
  <si>
    <t>136.226.50.103</t>
  </si>
  <si>
    <t>Jessica Kitchin</t>
  </si>
  <si>
    <t>jesskitchin27@gmail.com</t>
  </si>
  <si>
    <t>107.77.173.8</t>
  </si>
  <si>
    <t>https://daviscps.com/body-procedures-cherry-hill/coolsculpting-for-body/?gclid=CjwKCAiA6seQBhAfEiwAvPqu15vaPsmBHO3QQiDtDRSylOS0DDJinJ5gXYMnzHeNilx1GQ6W7ta2xhoCs3cQAvD_BwE</t>
  </si>
  <si>
    <t>Nancy Rivera</t>
  </si>
  <si>
    <t>Kingnancy516@gmail.com</t>
  </si>
  <si>
    <t>98.111.142.40</t>
  </si>
  <si>
    <t>https://daviscps.com/body-procedures-cherry-hill/coolsculpting-for-body/?gclid=CjwKCAiAsNKQBhAPEiwAB-I5zXhMsR7EirMOVGdEmglVOtUdgnhDBj3fHbSeY6m6PA4HsztmtO_8WhoC80kQAvD_BwE</t>
  </si>
  <si>
    <t>Kiara Payne</t>
  </si>
  <si>
    <t>kiarajanell125@gmail.com</t>
  </si>
  <si>
    <t>73.178.71.72</t>
  </si>
  <si>
    <t>https://daviscps.com/body-procedures-cherry-hill/coolsculpting-for-body/?gclid=CjwKCAiA9tyQBhAIEiwA6tdCrId8bxQskQ3bCrTbWEKeF2r3HFFsZj5-PQRTVQkIJ3xQfOr32gkwpRoCs7YQAvD_BwE</t>
  </si>
  <si>
    <t>Elissa</t>
  </si>
  <si>
    <t>Whaleyelissab@gmail.com</t>
  </si>
  <si>
    <t>73.81.102.118</t>
  </si>
  <si>
    <t>https://daviscps.com/body-procedures-cherry-hill/coolsculpting-for-body/?gclid=CjwKCAiA9tyQBhAIEiwA6tdCrLv2sghrfCKJ47FSRLt-efv-f6NEzNseS12KyJ7pkdmeQnOz3YXfyBoCGiIQAvD_BwE</t>
  </si>
  <si>
    <t>stephanie mattoccia</t>
  </si>
  <si>
    <t>stephlynn1004@yahoo.com</t>
  </si>
  <si>
    <t>69.248.199.70</t>
  </si>
  <si>
    <t>Richard Cohen</t>
  </si>
  <si>
    <t>Richard@cohenteam.con</t>
  </si>
  <si>
    <t>973-641-6840</t>
  </si>
  <si>
    <t>174.198.193.179</t>
  </si>
  <si>
    <t xml:space="preserve">Sherrie </t>
  </si>
  <si>
    <t>sherriemclaughlin5@gmail.com</t>
  </si>
  <si>
    <t>24.0.112.178</t>
  </si>
  <si>
    <t>https://daviscps.com/body-procedures-cherry-hill/coolsculpting-for-body/?gclid=EAIaIQobChMI1fK1iqum9gIVNzizAB1xsAgAEAAYBCAAEgIiEPD_BwE</t>
  </si>
  <si>
    <t xml:space="preserve">Patrice </t>
  </si>
  <si>
    <t>pleahc18@gmail.com</t>
  </si>
  <si>
    <t>172.58.204.223</t>
  </si>
  <si>
    <t xml:space="preserve">Nicole </t>
  </si>
  <si>
    <t>nicolecyrway@gmail.com</t>
  </si>
  <si>
    <t>73.150.45.45</t>
  </si>
  <si>
    <t>https://daviscps.com/body-procedures-cherry-hill/coolsculpting-for-body/?gclid=EAIaIQobChMIsOjXj9Wv9gIVDHeGCh3UEQEGEAAYASAAEgIGi_D_BwE</t>
  </si>
  <si>
    <t>Annette Harding</t>
  </si>
  <si>
    <t>Lannette123@iCloud.com</t>
  </si>
  <si>
    <t>173.71.118.219</t>
  </si>
  <si>
    <t>https://daviscps.com/body-procedures-cherry-hill/coolsculpting-for-body/?gclid=Cj0KCQiA95aRBhCsARIsAC2xvfwjqN8Ycfe-O2HFNfjQ-bF-cn9Rp4-2DR-iGwlJrwdI9zbk3C_OUVwaAl-FEALw_wcB</t>
  </si>
  <si>
    <t>Danielle Hazen</t>
  </si>
  <si>
    <t>dhazenn93@gmail.com</t>
  </si>
  <si>
    <t>107.77.192.150</t>
  </si>
  <si>
    <t>https://daviscps.com/body-procedures-cherry-hill/coolsculpting-for-body/?gclid=Cj0KCQiA95aRBhCsARIsAC2xvfwyqKxhJfe3elTq3HLeWNMdbOAWi1SYpvK0qVxSUEElt6nCoqDv7NwaAmR4EALw_wcB</t>
  </si>
  <si>
    <t>Bhavya Avula</t>
  </si>
  <si>
    <t>avula007@umn.edu</t>
  </si>
  <si>
    <t>173.72.41.245</t>
  </si>
  <si>
    <t>https://daviscps.com/body-procedures-cherry-hill/coolsculpting-for-body/?gclid=Cj0KCQiAmpyRBhC-ARIsABs2EArpgcbxdzzTo7Nzo3Xc_WcSwbFDL3ZnG3xpcLc3_PPSB5b_Rrg92SkaAu3FEALw_wcB</t>
  </si>
  <si>
    <t>https://daviscps.com/body-procedures-cherry-hill/coolsculpting-for-body/?gclid=CjwKCAiA4KaRBhBdEiwAZi1zzj_DHY7iHgGIgiquY_P6WIXZfLULX3M6UEMr29XL7EH95puJdqjoFRoCAZcQAvD_BwE</t>
  </si>
  <si>
    <t xml:space="preserve">Laila </t>
  </si>
  <si>
    <t>lailarejane88@gmail.com</t>
  </si>
  <si>
    <t>172.58.205.221</t>
  </si>
  <si>
    <t>https://daviscps.com/body-procedures-cherry-hill/coolsculpting-for-body/?gclid=CjwKCAiAg6yRBhBNEiwAeVyL0BPjlNwuam-hRGsXyST5K2P-NFpSfZkgfplCAzOBoalrWp85WYzY8xoCergQAvD_BwE</t>
  </si>
  <si>
    <t>Khyla Berrios</t>
  </si>
  <si>
    <t>jpoplover4life@gmail.com</t>
  </si>
  <si>
    <t>856-383-2043</t>
  </si>
  <si>
    <t>69.141.168.36</t>
  </si>
  <si>
    <t>https://daviscps.com/body-procedures-cherry-hill/coolsculpting-for-body/?gclid=CjwKCAiAg6yRBhBNEiwAeVyL0MJiowQVjgwQXe2RELlveSJvK4XuXtEzPdDV_Htib13M-raAy0IIZBoCN48QAvD_BwE</t>
  </si>
  <si>
    <t>Julia jimenez</t>
  </si>
  <si>
    <t>juseley04@yahoo.com</t>
  </si>
  <si>
    <t>76.116.29.116</t>
  </si>
  <si>
    <t>https://daviscps.com/body-procedures-cherry-hill/coolsculpting-for-body/?gclid=EAIaIQobChMIqJWSwra_9gIVDrrICh1T9wsHEAAYASAAEgImevD_BwE</t>
  </si>
  <si>
    <t>Monica Mallon</t>
  </si>
  <si>
    <t>mmallon4561@gmail.com</t>
  </si>
  <si>
    <t>73.160.143.222</t>
  </si>
  <si>
    <t>https://daviscps.com/body-procedures-cherry-hill/coolsculpting-for-body/?gclid=CjwKCAiAg6yRBhBNEiwAeVyL0AcN2EbCgoYln0bgeyE_MhC-Ta0lGLcWMzuoqn1GDovvB-CAxVNDvhoCeYQQAvD_BwE</t>
  </si>
  <si>
    <t>Zahnay Blakney</t>
  </si>
  <si>
    <t>Zahnay.blakney@yahoo.com</t>
  </si>
  <si>
    <t>68.83.128.153</t>
  </si>
  <si>
    <t>https://daviscps.com/body-procedures-cherry-hill/coolsculpting-for-body/?gclid=CjwKCAiAprGRBhBgEiwANJEY7Cnv9bJ-zeeWViKTY_Z3qTfgRgwp1hcy8tZ58s9FOW30uNvDglN6KRoCbHcQAvD_BwE</t>
  </si>
  <si>
    <t xml:space="preserve">ozlem </t>
  </si>
  <si>
    <t>ozzdamci@hotmail.com</t>
  </si>
  <si>
    <t>52.94.133.137</t>
  </si>
  <si>
    <t>https://daviscps.com/body-procedures-cherry-hill/coolsculpting-for-body/?gclid=Cj0KCQiAybaRBhDtARIsAIEG3kmq-GI3f3v0-Uy-9pxfEo6h-vUFktial1T_grgIxXzg-JZqrp6_3JsaAjjLEALw_wcB</t>
  </si>
  <si>
    <t xml:space="preserve">Marissa </t>
  </si>
  <si>
    <t>romeosmom1102@aol.com</t>
  </si>
  <si>
    <t>107.115.203.87</t>
  </si>
  <si>
    <t>Gladys Gonzalez</t>
  </si>
  <si>
    <t>gladgunz1222@gmail.com</t>
  </si>
  <si>
    <t>172.58.203.102</t>
  </si>
  <si>
    <t>https://daviscps.com/body-procedures-cherry-hill/coolsculpting-for-body/?gclid=CjwKCAjw8sCRBhA6EiwA6_IF4VJDWsnB8jXlDvzQgiXysLqdX5Yfdv70dd_dIheqfDB97ozLcvTbzxoCfOkQAvD_BwE</t>
  </si>
  <si>
    <t>Krystal Stanfa</t>
  </si>
  <si>
    <t>krystalstanfa@gmail.com</t>
  </si>
  <si>
    <t>108.5.81.110</t>
  </si>
  <si>
    <t>christian highlander</t>
  </si>
  <si>
    <t>chighlander1980@aol.com</t>
  </si>
  <si>
    <t>108.24.162.22</t>
  </si>
  <si>
    <t>June Jack</t>
  </si>
  <si>
    <t>yvonnejack69@gmail.com</t>
  </si>
  <si>
    <t>172.58.206.200</t>
  </si>
  <si>
    <t>https://daviscps.com/body-procedures-cherry-hill/coolsculpting-for-body/?gclid=Cj0KCQjwuMuRBhCJARIsAHXdnqOhElpZLgP2Dtk2Mp6WMbTqzz69wWFUUA8BI4q-z_dPdVU_nSd_n3waAmE_EALw_wcB</t>
  </si>
  <si>
    <t>Chelsea Hunter</t>
  </si>
  <si>
    <t>Chelsea.hunter418@gmail.com</t>
  </si>
  <si>
    <t>73.29.128.143</t>
  </si>
  <si>
    <t>Deyanna</t>
  </si>
  <si>
    <t>Deyannachase67@gmail.com</t>
  </si>
  <si>
    <t>73.196.220.134</t>
  </si>
  <si>
    <t>https://daviscps.com/body-procedures-cherry-hill/coolsculpting-for-body/?gclid=CjwKCAjwxOCRBhA8EiwA0X8hi40D4-UHTEgQuWaKV8gV9O0VjvRAGDqw7xWdJ7DtVJJIe8KIh1KM4xoCzewQAvD_BwE</t>
  </si>
  <si>
    <t>Rachel</t>
  </si>
  <si>
    <t>rachelvogel496@gmail.com</t>
  </si>
  <si>
    <t>609-437-0208</t>
  </si>
  <si>
    <t>73.178.48.84</t>
  </si>
  <si>
    <t>https://daviscps.com/body-procedures-cherry-hill/coolsculpting-for-body/?gclid=Cj0KCQjw5-WRBhCKARIsAAId9Fmp-klA57-6CDzRrl2npXWZ9d9o-q_urr2UZdI43bw5L7-xVLL_JUEaAtAQEALw_wcB</t>
  </si>
  <si>
    <t>Angelica Butler-Lyons</t>
  </si>
  <si>
    <t>angelicalyons@gmail.com</t>
  </si>
  <si>
    <t>108.24.127.215</t>
  </si>
  <si>
    <t>https://daviscps.com/body-procedures-cherry-hill/coolsculpting-for-body/?gclid=Cj0KCQjw0PWRBhDKARIsAPKHFGgsZpNpXC38atwC-QLGUjvyHrI1cdJy6WqkCuQjZaugaDVC9R7vUhwaApB4EALw_wcB</t>
  </si>
  <si>
    <t xml:space="preserve">CarolineMaryThomas </t>
  </si>
  <si>
    <t>kelly08034@yahoo.com</t>
  </si>
  <si>
    <t>172.58.205.226</t>
  </si>
  <si>
    <t>https://daviscps.com/body-procedures-cherry-hill/coolsculpting-for-body/?gclid=EAIaIQobChMIgrze-8jh9gIVCrLICh0JKw00EAAYAiAAEgLiI_D_BwE</t>
  </si>
  <si>
    <t>Veronica RENE Williams</t>
  </si>
  <si>
    <t>vwilliams5629@gmail.com</t>
  </si>
  <si>
    <t>73.178.95.253</t>
  </si>
  <si>
    <t>https://daviscps.com/body-procedures-cherry-hill/coolsculpting-for-body/?gclid=Cj0KCQjw0PWRBhDKARIsAPKHFGhr5weidTzbn1CuAznbxJvbBLDrB4mm_UNwXiWdDoMMW9HQPNDoLFcaAlelEALw_wcB</t>
  </si>
  <si>
    <t>Veronica wynn</t>
  </si>
  <si>
    <t>wynnvl@verizon.net</t>
  </si>
  <si>
    <t>73.150.100.99</t>
  </si>
  <si>
    <t>https://daviscps.com/body-procedures-cherry-hill/coolsculpting-for-body/?gclid=EAIaIQobChMI2Y_jvP_j9gIVmOTjBx0vzQyXEAAYASAAEgIBBfD_BwE</t>
  </si>
  <si>
    <t>Gina Williams</t>
  </si>
  <si>
    <t>ginawilliams215@gmail.com</t>
  </si>
  <si>
    <t>73.188.148.192</t>
  </si>
  <si>
    <t>https://daviscps.com/body-procedures-cherry-hill/coolsculpting-for-body/?gclid=Cj0KCQjw8_qRBhCXARIsAE2AtRa39TcadS9kYFvUV28s2h2WgsRu6TrmgqIP406pj56z9v8V-iFo75AaApS8EALw_wcB</t>
  </si>
  <si>
    <t>Precious Archer</t>
  </si>
  <si>
    <t>Precious.archer@gmail.com</t>
  </si>
  <si>
    <t>76.116.1.162</t>
  </si>
  <si>
    <t>https://daviscps.com/body-procedures-cherry-hill/coolsculpting-for-body/?gclid=CjwKCAjwloCSBhAeEiwA3hVo_fiE5z0GU5m-m_1qrPBHYeHFqe40DpDDFqfUm9vEfaMz7xls8axT4RoC8YoQAvD_BwE</t>
  </si>
  <si>
    <t>Estelle Kerdock</t>
  </si>
  <si>
    <t>Bande@comcast.net</t>
  </si>
  <si>
    <t>73.199.139.42</t>
  </si>
  <si>
    <t>Rachel Vogel</t>
  </si>
  <si>
    <t>609-347-0208</t>
  </si>
  <si>
    <t>172.58.207.249</t>
  </si>
  <si>
    <t>Heri Barmore</t>
  </si>
  <si>
    <t>rychel07@me.com</t>
  </si>
  <si>
    <t>100.14.153.168</t>
  </si>
  <si>
    <t>https://daviscps.com/body-procedures-cherry-hill/coolsculpting-for-body/?gclid=CjwKCAjwopWSBhB6EiwAjxmqDf_WG9WgG7l9O9KEu6ioQUrkHGL7FWoUzeZJjjwvX9Ac1mAC_2s37xoCYBkQAvD_BwE</t>
  </si>
  <si>
    <t>Michelle</t>
  </si>
  <si>
    <t>Michelleanh78@gmail.com</t>
  </si>
  <si>
    <t>73.226.30.132</t>
  </si>
  <si>
    <t>https://daviscps.com/body-procedures-cherry-hill/coolsculpting-for-body/?gclid=EAIaIQobChMIobejgsH09gIVcsiUCR2RlgbgEAAYBCAAEgI4DvD_BwE</t>
  </si>
  <si>
    <t xml:space="preserve">Nadine </t>
  </si>
  <si>
    <t>nadine_gravinese@yahoo.com</t>
  </si>
  <si>
    <t>73.29.1.0</t>
  </si>
  <si>
    <t>https://daviscps.com/body-procedures-cherry-hill/coolsculpting-for-body/?gclid=Cj0KCQjw6J-SBhCrARIsAH0yMZip_5SdQrUjIAk8C6bJmky5SCHOG8Zh97Hk7zmupqgdKa4TncueuLEaAtdtEALw_wcB</t>
  </si>
  <si>
    <t>Diana Portes</t>
  </si>
  <si>
    <t>Dportes@comcast.net</t>
  </si>
  <si>
    <t>174.57.61.191</t>
  </si>
  <si>
    <t>Pamela Carter</t>
  </si>
  <si>
    <t>pamelacarter160@yahoo.com</t>
  </si>
  <si>
    <t>73.195.181.210</t>
  </si>
  <si>
    <t>https://daviscps.com/body-procedures-cherry-hill/coolsculpting-for-body/?gclid=CjwKCAjwi6WSBhA-EiwA6Niok8UuygvOKL0CBLHvb3t5MJsLc4uOP7oajC6iCZkGKnQ5TV3mmbFynBoCT8gQAvD_BwE</t>
  </si>
  <si>
    <t>Catherine Rowan</t>
  </si>
  <si>
    <t>orobianco1981@gmail.com</t>
  </si>
  <si>
    <t>73.178.74.32</t>
  </si>
  <si>
    <t>https://daviscps.com/body-procedures-cherry-hill/coolsculpting-for-body/?gclid=CjwKCAjwrqqSBhBbEiwAlQeqGmwVfdwFZWyVB-mVvNm0fTSgbMXVD0yamBLjRQ6K0K0tU5frVjnfDRoCefwQAvD_BwE</t>
  </si>
  <si>
    <t>Sarah marsh</t>
  </si>
  <si>
    <t>Sarahstratton82@gmail.com</t>
  </si>
  <si>
    <t>108.24.172.107</t>
  </si>
  <si>
    <t>https://daviscps.com/body-procedures-cherry-hill/coolsculpting-for-body/?gclid=CjwKCAjw0a-SBhBkEiwApljU0sAZ0qIqmEbEv0gGctUTFipJnENR9LmSSGsLx1vGDFZH0aA8atcxhRoC5eYQAvD_BwE</t>
  </si>
  <si>
    <t>Eboni Mattbe</t>
  </si>
  <si>
    <t>ebb1992@icloud.com</t>
  </si>
  <si>
    <t>104.28.78.127</t>
  </si>
  <si>
    <t>https://daviscps.com/body-procedures-cherry-hill/coolsculpting-for-body/?gclid=CjwKCAjw0a-SBhBkEiwApljU0tSu3kriEaKp04BWqPoh5qmjfyDX84XcRWcuwkWLEdR3-oWatTTCRBoCvUQQAvD_BwE</t>
  </si>
  <si>
    <t>Jennifer Narciso</t>
  </si>
  <si>
    <t>Tealjenn1328@gmail.com</t>
  </si>
  <si>
    <t>71.168.149.162</t>
  </si>
  <si>
    <t>https://daviscps.com/body-procedures-cherry-hill/coolsculpting-for-body/?gclid=CjwKCAjw9LSSBhBsEiwAKtf0n67jlfeoNUzR008PqRot-f0Fq4qGSkjweuLcXB6QjTV24vjfwzNnFhoCniUQAvD_BwE</t>
  </si>
  <si>
    <t>David M. Gelman</t>
  </si>
  <si>
    <t>gelmand@gmail.com</t>
  </si>
  <si>
    <t>24.0.114.126</t>
  </si>
  <si>
    <t>https://daviscps.com/body-procedures-cherry-hill/coolsculpting-for-body/?gclid=CjwKCAjw9LSSBhBsEiwAKtf0nyvkf6oKp1NAIiwgBsok6w_WR5Xa0NWhEdQ5BmtdGV1EjfltDkBbVBoChNUQAvD_BwE</t>
  </si>
  <si>
    <t>Darius Gonzalez</t>
  </si>
  <si>
    <t>dariusg1012@hotmail.com</t>
  </si>
  <si>
    <t>73.33.22.62</t>
  </si>
  <si>
    <t>https://daviscps.com/body-procedures-cherry-hill/coolsculpting-for-body/?gclid=CjwKCAjw9LSSBhBsEiwAKtf0n16gja1SSjGCLm2CNya6zI1Zy94V7VOcESpgaRAa56QQWSCc6sEXNxoC1FUQAvD_BwE</t>
  </si>
  <si>
    <t>Kelly miller</t>
  </si>
  <si>
    <t>Millergray219@gmail.com</t>
  </si>
  <si>
    <t>73.198.133.86</t>
  </si>
  <si>
    <t>https://daviscps.com/body-procedures-cherry-hill/coolsculpting-for-body/?gclid=CjwKCAjw3cSSBhBGEiwAVII0Z6kB5l1dtgXIf9xLPyek0959I_7Zdy-nu5BP6AdBjcZUPFdQc1whQRoCLD4QAvD_BwE</t>
  </si>
  <si>
    <t>Sharita Steen Ulmer</t>
  </si>
  <si>
    <t>Sharitasulmer@gmail.com</t>
  </si>
  <si>
    <t>72.73.227.121</t>
  </si>
  <si>
    <t>https://daviscps.com/body-procedures-cherry-hill/coolsculpting-for-body/?gclid=Cj0KCQjwxtSSBhDYARIsAEn0thTmMkqzs4zFC00F1KVeK2zK_3uN5gSAXgGDepXddTsaiZnrJl7b2SgaAjldEALw_wcB</t>
  </si>
  <si>
    <t>ellen hill</t>
  </si>
  <si>
    <t>elle.b.hill@gmail.com</t>
  </si>
  <si>
    <t>96.227.61.124</t>
  </si>
  <si>
    <t xml:space="preserve">Tavon </t>
  </si>
  <si>
    <t>tavonmiles0602@gmail.com</t>
  </si>
  <si>
    <t>73.215.104.251</t>
  </si>
  <si>
    <t>https://daviscps.com/body-procedures-cherry-hill/coolsculpting-for-body/?gclid=EAIaIQobChMIjPqsuvmU9wIVxZyzCh1hdAzEEAAYAiAAEgJZb_D_BwE</t>
  </si>
  <si>
    <t>Francesca Guerrero</t>
  </si>
  <si>
    <t>Francescacutler@ymail.com</t>
  </si>
  <si>
    <t>68.83.125.33</t>
  </si>
  <si>
    <t>https://daviscps.com/body-procedures-cherry-hill/coolsculpting-for-body/?gclid=Cj0KCQjwr-SSBhC9ARIsANhzu17cwPTiK30fQp7MaEvweDlVgM9HygosMtrw2KfNrq-qtIqu1EIX1KAaArFDEALw_wcB</t>
  </si>
  <si>
    <t>Latonya watkins</t>
  </si>
  <si>
    <t>latonyaw008@gmail.com</t>
  </si>
  <si>
    <t>107.242.117.23</t>
  </si>
  <si>
    <t>https://daviscps.com/body-procedures-cherry-hill/coolsculpting-for-body/?gclid=Cj0KCQjwr-SSBhC9ARIsANhzu15i2TGNd3DiUgRL9PLSEeHd-ukYUef8lMppHOFnKnL6yDsyyXVzmpYaAodbEALw_wcB</t>
  </si>
  <si>
    <t>Andrew Bell</t>
  </si>
  <si>
    <t>andrewjbell313@gmail.com</t>
  </si>
  <si>
    <t>174.198.218.160</t>
  </si>
  <si>
    <t>https://daviscps.com/body-procedures-cherry-hill/coolsculpting-for-body/?gclid=EAIaIQobChMIv8v0lZWX9wIVkuDICh3G1QkVEAAYAiAAEgJfffD_BwE</t>
  </si>
  <si>
    <t>JACKIE COOPER</t>
  </si>
  <si>
    <t>jacqueline.holidayinnbensalem@gmail.com</t>
  </si>
  <si>
    <t>96.64.64.97</t>
  </si>
  <si>
    <t>https://daviscps.com/body-procedures-cherry-hill/coolsculpting-for-body/?gclid=Cj0KCQjwr-SSBhC9ARIsANhzu14YnpXSIvDtkOK9WMHFrFD-tL5EbUYXHPgNX2KN0AvVe_KhIA9mwx4aAmMeEALw_wcB</t>
  </si>
  <si>
    <t>Ozlem Cagatay</t>
  </si>
  <si>
    <t>Ozlemcagatay@yahoo.com</t>
  </si>
  <si>
    <t>73.150.11.248</t>
  </si>
  <si>
    <t>https://daviscps.com/body-procedures-cherry-hill/coolsculpting-for-body/?gclid=Cj0KCQjw0umSBhDrARIsAH7FCocuwsPcNTlLmzVwCMwJKYtgiBYT0fe0ScBIcqKFYcIASBX1OJ-k9uwaAtvDEALw_wcB</t>
  </si>
  <si>
    <t>Shian Wallace</t>
  </si>
  <si>
    <t>shianwallace86@gmail.com</t>
  </si>
  <si>
    <t>68.33.63.171</t>
  </si>
  <si>
    <t>https://daviscps.com/body-procedures-cherry-hill/coolsculpting-for-body/?gclid=Cj0KCQjw0umSBhDrARIsAH7FCoev-uQlSkftZ4vuSccuV6FpUtyF31qsfSFTafMH6n8qtQql0d7v-eAaAk0sEALw_wcB</t>
  </si>
  <si>
    <t>Clarice Phoenix</t>
  </si>
  <si>
    <t>claricej49@gmail.com</t>
  </si>
  <si>
    <t>162.252.228.60</t>
  </si>
  <si>
    <t>https://daviscps.com/body-procedures-cherry-hill/coolsculpting-for-body/?gclid=EAIaIQobChMIld_jjsaa9wIVF8DICh3YkAClEAMYASAAEgK5G_D_BwE</t>
  </si>
  <si>
    <t>Amanda Rodriguez</t>
  </si>
  <si>
    <t>amanda.rod8486@outlook.com</t>
  </si>
  <si>
    <t>73.150.130.165</t>
  </si>
  <si>
    <t>https://daviscps.com/body-procedures-cherry-hill/coolsculpting-for-body/?gclid=EAIaIQobChMIoJ_C0rib9wIVh-DICh0Z-AmCEAAYASAAEgKSsfD_BwE</t>
  </si>
  <si>
    <t>BASHIR AHMAD</t>
  </si>
  <si>
    <t>AbuYaseen6408@Gmail.com</t>
  </si>
  <si>
    <t>172.58.204.229</t>
  </si>
  <si>
    <t>https://daviscps.com/body-procedures-cherry-hill/coolsculpting-for-body/?gclid=EAIaIQobChMI-sSUhueb9wIVzMizCh05nA3zEAAYASAAEgJx8PD_BwE</t>
  </si>
  <si>
    <t>Kylie Jerdan</t>
  </si>
  <si>
    <t>Kyliejerdan@gmail.co</t>
  </si>
  <si>
    <t>172.58.204.171</t>
  </si>
  <si>
    <t>Louann Davidson</t>
  </si>
  <si>
    <t>davidsonlouann09@gmail.com</t>
  </si>
  <si>
    <t>609-415-5013</t>
  </si>
  <si>
    <t>173.72.111.131</t>
  </si>
  <si>
    <t>https://daviscps.com/body-procedures-cherry-hill/coolsculpting-for-body/?gclid=EAIaIQobChMIg4yQ-r6h9wIVz_3jBx1KRAcKEAAYBCAAEgLjvfD_BwE</t>
  </si>
  <si>
    <t>Diona Glover</t>
  </si>
  <si>
    <t>yonna26@gmail.com</t>
  </si>
  <si>
    <t>173.72.124.235</t>
  </si>
  <si>
    <t>https://daviscps.com/body-procedures-cherry-hill/coolsculpting-for-body/?gclid=Cj0KCQjw3v6SBhCsARIsACyrRAl5Xg8VobRmz71QGIEn9M6oUE78d7-WEdQqLtc3ms32flJhrrR423saAhQuEALw_wcB</t>
  </si>
  <si>
    <t>Karesha Mckinney</t>
  </si>
  <si>
    <t>kareshamckinney@gmail.com</t>
  </si>
  <si>
    <t>172.58.207.187</t>
  </si>
  <si>
    <t>https://daviscps.com/body-procedures-cherry-hill/coolsculpting-for-body/?gclid=Cj0KCQjwgYSTBhDKARIsAB8KuksJ6AKY0t3w5TrzpLxgUyGra1NEBTPw1A31x9Wvansz4WYeYBYQw7saAsRbEALw_wcB</t>
  </si>
  <si>
    <t>Charles Spagnolo</t>
  </si>
  <si>
    <t>cspa59@yahoo.com</t>
  </si>
  <si>
    <t>174.216.52.218</t>
  </si>
  <si>
    <t>Amneris Lopez</t>
  </si>
  <si>
    <t>amnerisvera1@gmail.com</t>
  </si>
  <si>
    <t>68.83.124.12</t>
  </si>
  <si>
    <t>https://daviscps.com/body-procedures-cherry-hill/coolsculpting-for-body/?gclid=Cj0KCQjwgYSTBhDKARIsAB8Kukv8vjHKCS8c6ITFUhZ8ao8o-JYFk_zhNAqww8u4bG6aef6a7-hK0DoaAps4EALw_wcB</t>
  </si>
  <si>
    <t>Dineja Gardner</t>
  </si>
  <si>
    <t>dineja.gardner@gmail.com</t>
  </si>
  <si>
    <t>76.99.203.171</t>
  </si>
  <si>
    <t>https://daviscps.com/body-procedures-cherry-hill/coolsculpting-for-body/?gclid=Cj0KCQjwpImTBhCmARIsAKr58cwF8yWN3PKOyZprClPmOvF2ESsvDP2XhHuhDmM3I9jH96Ydh1rdM8UaAtaTEALw_wcB</t>
  </si>
  <si>
    <t>Nicole Bounds</t>
  </si>
  <si>
    <t>nbounds@chickiesandpetes.com</t>
  </si>
  <si>
    <t>166.205.147.1</t>
  </si>
  <si>
    <t>https://daviscps.com/body-procedures-cherry-hill/coolsculpting-for-body/?gclid=CjwKCAjwx46TBhBhEiwArA_DjJWqAKYSfk8yIxOqg0u2NLAuYeBfdPw5Ep_X8-qYyRrOCqyDIucWbRoCAioQAvD_BwE</t>
  </si>
  <si>
    <t>Christina York</t>
  </si>
  <si>
    <t>Tinalyork@yahoo.com</t>
  </si>
  <si>
    <t>73.80.75.156</t>
  </si>
  <si>
    <t>https://daviscps.com/body-procedures-cherry-hill/coolsculpting-for-body/?gclid=CjwKCAjwx46TBhBhEiwArA_DjPO7-XzcqV7_E25ndPCxTWd76KZ00EkEqCjkv2-p5xPdfKiua9MnuBoC6z0QAvD_BwE</t>
  </si>
  <si>
    <t>73.197.28.46</t>
  </si>
  <si>
    <t>https://daviscps.com/body-procedures-cherry-hill/coolsculpting-for-body/?gclid=EAIaIQobChMIlr2B-IOt9wIVS7LICh1fqQhbEAAYAiAAEgJcnfD_BwE</t>
  </si>
  <si>
    <t>Jessica</t>
  </si>
  <si>
    <t>Jessicaperalta2015@gmail.com</t>
  </si>
  <si>
    <t>172.58.200.100</t>
  </si>
  <si>
    <t>Ashley M Moore</t>
  </si>
  <si>
    <t>daughteryam@gmail.com</t>
  </si>
  <si>
    <t>71.168.221.85</t>
  </si>
  <si>
    <t>https://daviscps.com/body-procedures-cherry-hill/coolsculpting-for-body/?gclid=CjwKCAjwjZmTBhB4EiwAynRmDxAxLsM91v-ISDkJU8I3ICdRg1wW1i9uI-T4Fi-EgCWnRAs0EcRXdBoChugQAvD_BwE</t>
  </si>
  <si>
    <t>NANCY LYNN CURRY</t>
  </si>
  <si>
    <t>nlschu@yahoo.com</t>
  </si>
  <si>
    <t>71.226.194.89</t>
  </si>
  <si>
    <t>71.188.116.118</t>
  </si>
  <si>
    <t>https://daviscps.com/body-procedures-cherry-hill/coolsculpting-for-body/?gclid=EAIaIQobChMI1tuQu4uw9wIVoffjBx34cwIjEAAYAiAAEgIgC_D_BwE</t>
  </si>
  <si>
    <t>stacey jackson</t>
  </si>
  <si>
    <t>staceylynette69@yahoo.com</t>
  </si>
  <si>
    <t>50.237.97.194</t>
  </si>
  <si>
    <t>https://daviscps.com/body-procedures-cherry-hill/coolsculpting-for-body/?gclid=Cj0KCQjw06OTBhC_ARIsAAU1yOVwNB0WlgHNGbxeVct98Z82oQTO_V-mM00Z83ELVWgyETekckkSYqEaAuXbEALw_wcB</t>
  </si>
  <si>
    <t>Samantha Crocetti</t>
  </si>
  <si>
    <t>sweeti2144@aol.com</t>
  </si>
  <si>
    <t>24.104.129.58</t>
  </si>
  <si>
    <t>sarah berkowitz</t>
  </si>
  <si>
    <t>108.52.220.61</t>
  </si>
  <si>
    <t>https://daviscps.com/body-procedures-cherry-hill/coolsculpting-for-body/?gclid=EAIaIQobChMIhoGw0Ji39wIV9R9lCh3ufA4ZEAAYASAAEgKa6vD_BwE</t>
  </si>
  <si>
    <t xml:space="preserve">Michelle </t>
  </si>
  <si>
    <t>michelleanh78@yahoo.com</t>
  </si>
  <si>
    <t>71.188.120.111</t>
  </si>
  <si>
    <t>Michelle nguyen</t>
  </si>
  <si>
    <t>Japria Benjamin</t>
  </si>
  <si>
    <t>japriabenjamin@comcast.net</t>
  </si>
  <si>
    <t>172.58.205.201</t>
  </si>
  <si>
    <t>Tiffani Alexander</t>
  </si>
  <si>
    <t>tiffania6182@gmail.com</t>
  </si>
  <si>
    <t>76.99.113.166</t>
  </si>
  <si>
    <t>https://daviscps.com/body-procedures-cherry-hill/coolsculpting-for-body/?gclid=Cj0KCQjwvLOTBhCJARIsACVldV2oDNwyIPk4-fFQeHsSMzUWsCg9QvG39S-Ist45EXv_5dhj6FogcRIaAhipEALw_wcB</t>
  </si>
  <si>
    <t>Tara Polk</t>
  </si>
  <si>
    <t>tara.polk26@gmail.com</t>
  </si>
  <si>
    <t>174.216.58.229</t>
  </si>
  <si>
    <t>https://daviscps.com/body-procedures-cherry-hill/coolsculpting-for-body/?gclid=EAIaIQobChMIwtu3_ey-9wIVEITICh35PwrAEAAYBCAAEgIVIfD_BwE</t>
  </si>
  <si>
    <t xml:space="preserve">david </t>
  </si>
  <si>
    <t>davidbarcklow@comcast.net</t>
  </si>
  <si>
    <t>73.197.118.232</t>
  </si>
  <si>
    <t>https://daviscps.com/body-procedures-cherry-hill/coolsculpting-for-body/?gclid=EAIaIQobChMIs4-8-PzD9wIVjrfICh28twG-EAAYAyAAEgKxYfD_BwE</t>
  </si>
  <si>
    <t>Kelly Kochan</t>
  </si>
  <si>
    <t>kelly.kochan@comcast.net</t>
  </si>
  <si>
    <t>173.61.0.10</t>
  </si>
  <si>
    <t>https://daviscps.com/body-procedures-cherry-hill/coolsculpting-for-body/?gclid=Cj0KCQjwpcOTBhCZARIsAEAYLuXPn_7s9wShHnkzAglbYQeifH9ipyBIYjs89FgjHZZUMczfBbcidnoaArOUEALw_wcB</t>
  </si>
  <si>
    <t>Tatiana Araica</t>
  </si>
  <si>
    <t>tatiana08102@gmail.com</t>
  </si>
  <si>
    <t>69.244.100.149</t>
  </si>
  <si>
    <t>https://daviscps.com/body-procedures-cherry-hill/coolsculpting-for-body/?gclid=Cj0KCQjwpcOTBhCZARIsAEAYLuWsJwJT5MKsKV8assqlizoD3T3wKsKRZiMTl1mVBvuCcyt6onHYe4kaAnsnEALw_wcB</t>
  </si>
  <si>
    <t xml:space="preserve">Africa </t>
  </si>
  <si>
    <t>dawson092@yahoo.com</t>
  </si>
  <si>
    <t>108.24.82.37</t>
  </si>
  <si>
    <t>https://daviscps.com/body-procedures-cherry-hill/coolsculpting-for-body/?gclid=Cj0KCQjwyMiTBhDKARIsAAJ-9VsXoYY8ZLQhdCVKkB3Qzm2ocbe2u_49XeS225Ht52kQgHSvt-f9OrIaAnyBEALw_wcB</t>
  </si>
  <si>
    <t>Daisy kousoulis</t>
  </si>
  <si>
    <t>Nicholaskou415@gmail.com</t>
  </si>
  <si>
    <t>71.188.111.254</t>
  </si>
  <si>
    <t>Michelle Maniscalco</t>
  </si>
  <si>
    <t>rockswife2004@gmail.com</t>
  </si>
  <si>
    <t>174.57.170.214</t>
  </si>
  <si>
    <t>Marie morano</t>
  </si>
  <si>
    <t>Rere30986@gmail.com</t>
  </si>
  <si>
    <t>98.114.137.245</t>
  </si>
  <si>
    <t>https://daviscps.com/body-procedures-cherry-hill/coolsculpting-for-body/?gclid=Cj0KCQjwsdiTBhD5ARIsAIpW8CKuXzJL2WegGYefIROx_ZKhl9TeijLaH2Galdn6rlPfwk6JP2eXVy8aAielEALw_wcB</t>
  </si>
  <si>
    <t>Jeanie Acampora</t>
  </si>
  <si>
    <t>jeanie.acampora@yahoo.com</t>
  </si>
  <si>
    <t>215-828-6926</t>
  </si>
  <si>
    <t>69.248.206.216</t>
  </si>
  <si>
    <t>Kelley Mchutchison</t>
  </si>
  <si>
    <t>Kellcheer7@gmail.com</t>
  </si>
  <si>
    <t>69.141.187.111</t>
  </si>
  <si>
    <t>https://daviscps.com/body-procedures-cherry-hill/coolsculpting-for-body/?gclid=Cj0KCQjwsdiTBhD5ARIsAIpW8CJMd6rlA9GWtumFm_Uwo4ym1MmhZ3IOGcYM6nLgArThLTEzyc71NNcaAm6bEALw_wcB</t>
  </si>
  <si>
    <t>ayahna mcclinton</t>
  </si>
  <si>
    <t>ayahnanirah@outlook.com</t>
  </si>
  <si>
    <t>73.178.126.242</t>
  </si>
  <si>
    <t>https://daviscps.com/body-procedures-cherry-hill/coolsculpting-for-body/?gclid=CjwKCAjw9-KTBhBcEiwAr19ig1H9k3n6OnHQjCsn-ijAHitXo5So9aKsj1KWTyZOecQ3t4MaMbpvQhoCj3UQAvD_BwE</t>
  </si>
  <si>
    <t>Iveliza Perez</t>
  </si>
  <si>
    <t>bigbootyjane2528@gmail.com</t>
  </si>
  <si>
    <t>172.58.203.101</t>
  </si>
  <si>
    <t>https://daviscps.com/body-procedures-cherry-hill/coolsculpting-for-body/?gclid=CjwKCAjwve2TBhByEiwAaktM1ItsRKlyz_jauf9ClshXDjg5iozWtLMmzhOU9i7BPM9C7zhawaVLiRoCk74QAvD_BwE</t>
  </si>
  <si>
    <t>Rosemarie Tejan-Cole</t>
  </si>
  <si>
    <t>1rozzybaby@gmail.com</t>
  </si>
  <si>
    <t>166.205.147.81</t>
  </si>
  <si>
    <t>Nashaey Willis</t>
  </si>
  <si>
    <t>Nashaeywillis1993@gmail.com</t>
  </si>
  <si>
    <t>73.233.213.5</t>
  </si>
  <si>
    <t>Amanda murray</t>
  </si>
  <si>
    <t>mandajosh2811@gmail.com</t>
  </si>
  <si>
    <t>172.58.201.8</t>
  </si>
  <si>
    <t>Natalie Simmons</t>
  </si>
  <si>
    <t>nlstyle1228@gmail.com</t>
  </si>
  <si>
    <t>166.205.147.119</t>
  </si>
  <si>
    <t>Nicole swansen</t>
  </si>
  <si>
    <t>Nickymh75@hotmail.com</t>
  </si>
  <si>
    <t>24.0.199.214</t>
  </si>
  <si>
    <t xml:space="preserve">Finn </t>
  </si>
  <si>
    <t>finngoesmeow@gmail.com</t>
  </si>
  <si>
    <t>73.10.77.70</t>
  </si>
  <si>
    <t>https://daviscps.com/body-procedures-cherry-hill/coolsculpting-for-body/?gclid=CjwKCAjw7IeUBhBbEiwADhiEMdgOcGj9oDYPkbG6xMt_SC8242yDsZMkiYANWK4Ug1yAAs_a_S-2YhoCG1IQAvD_BwE</t>
  </si>
  <si>
    <t>174.216.59.143</t>
  </si>
  <si>
    <t>Trinh lam</t>
  </si>
  <si>
    <t>Cherhotmail@yahoo.com</t>
  </si>
  <si>
    <t>856 308-5898</t>
  </si>
  <si>
    <t>71.188.111.207</t>
  </si>
  <si>
    <t>https://daviscps.com/body-procedures-cherry-hill/coolsculpting-for-body/?gclid=Cj0KCQjwspKUBhCvARIsAB2IYuvLwK7eXn_zSm66JXIhnRllYIC1C6q5r3WD7BJsvQICWZ7zrRLxx1saAlivEALw_wcB</t>
  </si>
  <si>
    <t>Alicia Bright</t>
  </si>
  <si>
    <t>bonnieshine311@aol.com</t>
  </si>
  <si>
    <t>174.198.0.47</t>
  </si>
  <si>
    <t>https://daviscps.com/body-procedures-cherry-hill/coolsculpting-for-body/?gclid=Cj0KCQjw1ZeUBhDyARIsAOzAqQK5sF7ZXe48eTc2gLMnms7TIUv8iRzVFTimkicksz5SPgdq2Fw-AzQaAmhpEALw_wcB</t>
  </si>
  <si>
    <t>Yosefa Ovacz</t>
  </si>
  <si>
    <t>yovacz@gmail.com</t>
  </si>
  <si>
    <t>108.24.97.247</t>
  </si>
  <si>
    <t>https://daviscps.com/body-procedures-cherry-hill/coolsculpting-for-body/?gclid=Cj0KCQjw-JyUBhCuARIsANUqQ_Iq8UsAbVBw0Px_CUySxHRkTTK8D5UQxYK5kxOqB1YnIEbHuuIFpCMaAg98EALw_wcB</t>
  </si>
  <si>
    <t>Daisy Rivera</t>
  </si>
  <si>
    <t>riveradaisy397@gmail.com</t>
  </si>
  <si>
    <t>170.235.205.10</t>
  </si>
  <si>
    <t>https://daviscps.com/body-procedures-cherry-hill/coolsculpting-for-body/?gclid=Cj0KCQjw-JyUBhCuARIsANUqQ_LVHvNsXDkO7oC07c2WowcJanHhOSyjULrxHRVRibCxKb0hX2NyEE8aAnW2EALw_wcB</t>
  </si>
  <si>
    <t>Geraldine Laudadio</t>
  </si>
  <si>
    <t>geraldine.laudadio@gmail.com</t>
  </si>
  <si>
    <t>165.225.58.115</t>
  </si>
  <si>
    <t>brett n kuchin</t>
  </si>
  <si>
    <t>kuchinb@aol.com</t>
  </si>
  <si>
    <t>73.81.118.122</t>
  </si>
  <si>
    <t>https://daviscps.com/body-procedures-cherry-hill/coolsculpting-for-body/?gclid=Cj0KCQjwm6KUBhC3ARIsACIwxBiDo7J72qiqRnq-mFkXy4XsYk6baZwGllO7L_sg5YMJDzJI1BqVcOEaAnAwEALw_wcB</t>
  </si>
  <si>
    <t>Sharrona Jones</t>
  </si>
  <si>
    <t>qs.jones@gmail.com</t>
  </si>
  <si>
    <t>174.252.129.94</t>
  </si>
  <si>
    <t>https://daviscps.com/body-procedures-cherry-hill/coolsculpting-for-body/?gclid=Cj0KCQjwvqeUBhCBARIsAOdt45YVQjpUImIwOnmBcmkpZJ-eGZX-O5Rh7PIxQJ6O_UoNZPqHuBukn08aAuOhEALw_wcB</t>
  </si>
  <si>
    <t>Dorothy Gonzales</t>
  </si>
  <si>
    <t>Dittieg1226@aol.com</t>
  </si>
  <si>
    <t>73.178.8.46</t>
  </si>
  <si>
    <t>https://daviscps.com/body-procedures-cherry-hill/coolsculpting-for-body/?gclid=EAIaIQobChMIs4yaxd709wIVG__jBx2-LQxOEAAYAiAAEgIPvvD_BwE</t>
  </si>
  <si>
    <t>dottieg1226@aol.com</t>
  </si>
  <si>
    <t>Judith Ojunkwu</t>
  </si>
  <si>
    <t>judith114u@yahoo.com</t>
  </si>
  <si>
    <t>50.195.105.193</t>
  </si>
  <si>
    <t>Hyzhané Bowe</t>
  </si>
  <si>
    <t>rice_hyzhane@yahoo.com</t>
  </si>
  <si>
    <t>172.58.205.227</t>
  </si>
  <si>
    <t>https://daviscps.com/body-procedures-cherry-hill/coolsculpting-for-body/?gclid=CjwKCAjw4ayUBhA4EiwATWyBrlUEKzWQoAUaQ5sgYd222DC5hpgQw_nKQ2kbxgIKqzLYpn_1uIImgBoCITsQAvD_BwE</t>
  </si>
  <si>
    <t>James Bochanski</t>
  </si>
  <si>
    <t>jamesbochanski@gmail.com</t>
  </si>
  <si>
    <t>173.72.25.214</t>
  </si>
  <si>
    <t>claudio Mannino</t>
  </si>
  <si>
    <t>mbacfm@comcast.net</t>
  </si>
  <si>
    <t>149.19.33.44</t>
  </si>
  <si>
    <t>Natasha McClinton</t>
  </si>
  <si>
    <t>Mcclinton.natasha@yahoo.com</t>
  </si>
  <si>
    <t>104.28.57.99</t>
  </si>
  <si>
    <t>Paris Coles</t>
  </si>
  <si>
    <t>paris.coles@yahoo.com</t>
  </si>
  <si>
    <t>172.58.207.71</t>
  </si>
  <si>
    <t>https://daviscps.com/body-procedures-cherry-hill/coolsculpting-for-body/?gclid=EAIaIQobChMI9bHXq8349wIV-hGzAB1Q6QUHEAAYASAAEgIPy_D_BwE</t>
  </si>
  <si>
    <t>Charlie</t>
  </si>
  <si>
    <t>charrr65566@gmail.com</t>
  </si>
  <si>
    <t>173.72.71.80</t>
  </si>
  <si>
    <t xml:space="preserve">Summer </t>
  </si>
  <si>
    <t>summerpierce31@gmail.com</t>
  </si>
  <si>
    <t>https://daviscps.com/body-procedures-cherry-hill/coolsculpting-for-body/?gclid=CjwKCAjwp7eUBhBeEiwAZbHwkas5Ife213zDaM-M7xU4DC-M20DlU2CPPMKKUoTj8d49I0p81FF89RoCMksQAvD_BwE</t>
  </si>
  <si>
    <t>Vanessa Rodriguez</t>
  </si>
  <si>
    <t>Vrodriguez8388@yahoo.com</t>
  </si>
  <si>
    <t>174.198.208.87</t>
  </si>
  <si>
    <t>https://daviscps.com/body-procedures-cherry-hill/coolsculpting-for-body/?gclid=CjwKCAjwp7eUBhBeEiwAZbHwkWkYJMYkTHMPS4nv1J7gsFDg5ZF7vo7r4DMFx0nJUVs5XuE4IRi2gxoCG5AQAvD_BwE</t>
  </si>
  <si>
    <t>Asha Brown</t>
  </si>
  <si>
    <t>asharbrown97@gmail.com</t>
  </si>
  <si>
    <t>68.81.139.87</t>
  </si>
  <si>
    <t>https://daviscps.com/body-procedures-cherry-hill/coolsculpting-for-body/?gclid=EAIaIQobChMIgYLM1vn89wIVbIZaBR3yaAL0EAAYAyAAEgInh_D_BwE</t>
  </si>
  <si>
    <t>Jill</t>
  </si>
  <si>
    <t>jillsmagee@gmail.com</t>
  </si>
  <si>
    <t>108.24.156.66</t>
  </si>
  <si>
    <t>https://daviscps.com/body-procedures-cherry-hill/coolsculpting-for-body/?gclid=CjwKCAjw7cGUBhA9EiwArBAvojgikjZpz3PbAx2bi0RyH5JiSihnxbi5K4hekKEbEzjF6qQRrB2l8xoC6joQAvD_BwE</t>
  </si>
  <si>
    <t>Jason Bloomquist</t>
  </si>
  <si>
    <t>mr.havisham@gmail.com</t>
  </si>
  <si>
    <t>73.195.151.221</t>
  </si>
  <si>
    <t xml:space="preserve">Katlagal </t>
  </si>
  <si>
    <t>ghousia.mk1@gmail.com</t>
  </si>
  <si>
    <t>73.197.57.51</t>
  </si>
  <si>
    <t>https://daviscps.com/body-procedures-cherry-hill/coolsculpting-for-body/?gclid=CjwKCAjws8yUBhA1EiwAi_tpEZ3i8FEThUfAHfi867KaKfgloeHELo_AKMk95EN1qrsRs72fwITm3RoCpf0QAvD_BwE</t>
  </si>
  <si>
    <t xml:space="preserve">Marisol </t>
  </si>
  <si>
    <t>gtzmar82@gmail.com</t>
  </si>
  <si>
    <t>73.248.146.255</t>
  </si>
  <si>
    <t>https://daviscps.com/body-procedures-cherry-hill/coolsculpting-for-body/?gclid=CjwKCAjws8yUBhA1EiwAi_tpEfTn2BwFVqCI-wqpM4VQJOspnwNyJ_1w57XMDr2yD9wlRMpz1c-GsRoC1e4QAvD_BwE</t>
  </si>
  <si>
    <t>Myeisha Thomas</t>
  </si>
  <si>
    <t>Myeisha14@yahoo.com</t>
  </si>
  <si>
    <t>73.33.23.75</t>
  </si>
  <si>
    <t>https://daviscps.com/body-procedures-cherry-hill/coolsculpting-for-body/?gclid=Cj0KCQjwnNyUBhCZARIsAI9AYlEEmZwhiret55osx0cuImu0uLkHbE1gUnUJdCo8Q2O6spOHo-BCZekaAnSmEALw_wcB</t>
  </si>
  <si>
    <t>Joel A Lobo Navarro</t>
  </si>
  <si>
    <t>navarro9880@gmail.com</t>
  </si>
  <si>
    <t>76.116.187.68</t>
  </si>
  <si>
    <t>https://daviscps.com/body-procedures-cherry-hill/coolsculpting-for-body/?gclid=Cj0KCQjwnNyUBhCZARIsAI9AYlGElk5Pie2JRUQzX9L9_VNI3Po2orQoZoEJ_IU6B9ILDiyp9d4HUBQaAsX4EALw_wcB</t>
  </si>
  <si>
    <t>Anastasia Holloway</t>
  </si>
  <si>
    <t>hollowaya719@gmail.com</t>
  </si>
  <si>
    <t>107.115.94.29</t>
  </si>
  <si>
    <t>Robert Pardlo</t>
  </si>
  <si>
    <t>rpardlo@gmail.com</t>
  </si>
  <si>
    <t>73.10.252.195</t>
  </si>
  <si>
    <t>https://daviscps.com/body-procedures-cherry-hill/coolsculpting-for-body/?gclid=Cj0KCQjw4uaUBhC8ARIsANUuDjV4wjkCld1aNNjImSBADKZAXp5I47guc7bxxJ7RncRNPapbqDtbJaQaApH9EALw_wcB</t>
  </si>
  <si>
    <t>Terence Townsend</t>
  </si>
  <si>
    <t>ttownsendxxx627@yahoo.com</t>
  </si>
  <si>
    <t>108.24.40.68</t>
  </si>
  <si>
    <t>https://daviscps.com/body-procedures-cherry-hill/coolsculpting-for-body/?gclid=Cj0KCQjw4uaUBhC8ARIsANUuDjXA76MkUNavDbW5xoBjnF5BYnfpK4zv6_syaFdMATS-n7SRydOJt5kaAvWZEALw_wcB</t>
  </si>
  <si>
    <t>Dayjour cooper</t>
  </si>
  <si>
    <t>Dayjourcooper87@gmail.com</t>
  </si>
  <si>
    <t>73.188.61.136</t>
  </si>
  <si>
    <t>173.71.113.51</t>
  </si>
  <si>
    <t>https://daviscps.com/body-procedures-cherry-hill/coolsculpting-for-body/?gclid=Cj0KCQjwheyUBhD-ARIsAHJNM-MEslIomRUsggnR1kh2zDNG051mUQd2DiVvnznt0spKMVnb99sF4WcaAiyjEALw_wcB</t>
  </si>
  <si>
    <t>Nicole Shelton</t>
  </si>
  <si>
    <t>nicoleanneshelton@gmail.com</t>
  </si>
  <si>
    <t>73.10.93.67</t>
  </si>
  <si>
    <t>https://daviscps.com/body-procedures-cherry-hill/coolsculpting-for-body/?gclid=Cj0KCQjwheyUBhD-ARIsAHJNM-MosxxOMLioBcn8kBs8vzzLlM8sPzy4IND39s7TnI_juiYLakeVAKwaArxwEALw_wcB</t>
  </si>
  <si>
    <t xml:space="preserve">Nina </t>
  </si>
  <si>
    <t>msbombaypr@gmail.com</t>
  </si>
  <si>
    <t>173.71.101.216</t>
  </si>
  <si>
    <t>https://daviscps.com/body-procedures-cherry-hill/coolsculpting-for-body/?gclid=Cj0KCQjwqPGUBhDwARIsANNwjV4ryACSswlaLQGsgBLsjcvreQBN_-EtuD4x1sJbTpRHOrk3TV-3mBgaAoGnEALw_wcB</t>
  </si>
  <si>
    <t>Nicole Evans</t>
  </si>
  <si>
    <t>nevans119@gmail.com</t>
  </si>
  <si>
    <t>172.58.139.242</t>
  </si>
  <si>
    <t>Jill Lipko</t>
  </si>
  <si>
    <t>https://daviscps.com/body-procedures-cherry-hill/coolsculpting-for-body/?gclid=CjwKCAjw7vuUBhBUEiwAEdu2pBEj8N7Qai9xjv2PBavvRzUsRPdWcGZsxGpLoFY8x3LQhVPN_evjSRoCiHAQAvD_BwE</t>
  </si>
  <si>
    <t xml:space="preserve">Eliseo </t>
  </si>
  <si>
    <t>eliseot133@gmail.com</t>
  </si>
  <si>
    <t>72.92.45.215</t>
  </si>
  <si>
    <t>https://daviscps.com/body-procedures-cherry-hill/coolsculpting-for-body/?gclid=EAIaIQobChMIqMSj1dec-AIVBsmUCR1E8AtJEAAYAiAAEgICOPD_BwE</t>
  </si>
  <si>
    <t xml:space="preserve">Nasalia </t>
  </si>
  <si>
    <t>nasalia26@gmail.com</t>
  </si>
  <si>
    <t>73.248.147.96</t>
  </si>
  <si>
    <t>https://daviscps.com/body-procedures-cherry-hill/coolsculpting-for-body/?gclid=CjwKCAjwkYGVBhArEiwA4sZLuJDrT8eLr9rU6peIzzOd2rOknSRwsD_xkuZI2ABTM3Q7erOzgorHRxoCsCYQAvD_BwE</t>
  </si>
  <si>
    <t>https://daviscps.com/body-procedures-cherry-hill/coolsculpting-for-body/?gclid=CjwKCAjwkYGVBhArEiwA4sZLuPhg8qumpyYGhWM0X6joPnWoLuHy0Rk0_lyJYsWfxj0xAbl8Y2mnPRoClzUQAvD_BwE</t>
  </si>
  <si>
    <t>Jennifer F. Terry</t>
  </si>
  <si>
    <t>jenniferterry500@yahoo.com</t>
  </si>
  <si>
    <t>69.248.222.10</t>
  </si>
  <si>
    <t>Essie Blasick</t>
  </si>
  <si>
    <t>essieb31@gmail.com</t>
  </si>
  <si>
    <t>108.24.182.86</t>
  </si>
  <si>
    <t>https://daviscps.com/body-procedures-cherry-hill/coolsculpting-for-body/?gclid=Cj0KCQjw-pCVBhCFARIsAGMxhAfssbexhahZN0_2m4PX2DEu4Q2fQxNGUgqb_dIvSZG2jFzqt5z3MWIaAvsGEALw_wcB</t>
  </si>
  <si>
    <t>Kimberly Rodriguez</t>
  </si>
  <si>
    <t>kim197712kyla@yahoo.com</t>
  </si>
  <si>
    <t>173.71.101.190</t>
  </si>
  <si>
    <t>https://daviscps.com/body-procedures-cherry-hill/coolsculpting-for-body/?gclid=CjwKCAjwnZaVBhA6EiwAVVyv9KsdJVJM-EPTzCC0L02joUxru6KtSNO-2djaU_DEPyPj1mbiGSUBRRoCyk4QAvD_BwE</t>
  </si>
  <si>
    <t>Jennifer Bock</t>
  </si>
  <si>
    <t>bockjenn513@gmail.com</t>
  </si>
  <si>
    <t>172.58.207.69</t>
  </si>
  <si>
    <t>https://daviscps.com/body-procedures-cherry-hill/coolsculpting-for-body/?gclid=CjwKCAjwnZaVBhA6EiwAVVyv9NSu3Uy7IFps1JBdOy7H9BfwG9DjDz5yfXL09u8f8XwylcEphMiLQBoCBpMQAvD_BwE</t>
  </si>
  <si>
    <t>Susan Smagacz</t>
  </si>
  <si>
    <t>suesmagacz@icloud.com</t>
  </si>
  <si>
    <t>204.194.83.254</t>
  </si>
  <si>
    <t>Cassandra McAvoy</t>
  </si>
  <si>
    <t>mcavoy.cassie@yahoo.com</t>
  </si>
  <si>
    <t>172.58.204.140</t>
  </si>
  <si>
    <t>Alexis Bond</t>
  </si>
  <si>
    <t>pxnkpvnthxr@gmail.com</t>
  </si>
  <si>
    <t>68.83.93.82</t>
  </si>
  <si>
    <t>https://daviscps.com/body-procedures-cherry-hill/coolsculpting-for-body/?gclid=Cj0KCQjwhqaVBhCxARIsAHK1tiO_1mOdXiWOfD3m2dI5oLHHwpnOYLriPPmAwt13Not8k00snejCBa0aAtyHEALw_wcB</t>
  </si>
  <si>
    <t>Debra simpkins</t>
  </si>
  <si>
    <t>Dsimp350@yahoo.com</t>
  </si>
  <si>
    <t>856-440-9927</t>
  </si>
  <si>
    <t>174.198.21.139</t>
  </si>
  <si>
    <t>Mohammad Humza</t>
  </si>
  <si>
    <t>M786humza10@gmail.com</t>
  </si>
  <si>
    <t>172.58.205.248</t>
  </si>
  <si>
    <t>https://daviscps.com/body-procedures-cherry-hill/coolsculpting-for-body/?gclid=EAIaIQobChMI2vbSlJi4-AIVGlNyCh2yzwLLEAAYAyAAEgI1kfD_BwE</t>
  </si>
  <si>
    <t>Vincetta walker</t>
  </si>
  <si>
    <t>vincettaw@yahoo.com</t>
  </si>
  <si>
    <t>73.80.21.12</t>
  </si>
  <si>
    <t>https://daviscps.com/body-procedures-cherry-hill/coolsculpting-for-body/?gclid=Cj0KCQjwkruVBhCHARIsACVIiOzkfx17W_O-LWK1IyIkru5th6Q6Ew8Bh38sraZNd6QGHcNjPLScZjYaAoE_EALw_wcB</t>
  </si>
  <si>
    <t>Victoria Genzel</t>
  </si>
  <si>
    <t>torigenzel@gmail.com</t>
  </si>
  <si>
    <t>107.123.17.80</t>
  </si>
  <si>
    <t>https://daviscps.com/body-procedures-cherry-hill/coolsculpting-for-body/?gclid=Cj0KCQjw2MWVBhCQARIsAIjbwoN79bCUsCRI1N59y8T0ukarEtF8quecZCHf6h7ykPIYSuY1RfEEHTIaAhIJEALw_wcB</t>
  </si>
  <si>
    <t>174.198.194.179</t>
  </si>
  <si>
    <t>https://daviscps.com/body-procedures-cherry-hill/coolsculpting-for-body/?gclid=EAIaIQobChMI1se8qfm_-AIVGwytBh2k4g1jEAAYASAAEgJsi_D_BwE</t>
  </si>
  <si>
    <t>Pam detmering</t>
  </si>
  <si>
    <t>dd111@comcast.net</t>
  </si>
  <si>
    <t>174.216.57.100</t>
  </si>
  <si>
    <t>https://daviscps.com/body-procedures-cherry-hill/coolsculpting-for-body/?gclid=EAIaIQobChMI5f2LlvzA-AIVr8LCBB3llg9EEAAYBCAAEgJp3vD_BwE</t>
  </si>
  <si>
    <t>Tammy D Lewis</t>
  </si>
  <si>
    <t>tdl9908@yahoo.com</t>
  </si>
  <si>
    <t>73.226.201.84</t>
  </si>
  <si>
    <t>https://daviscps.com/body-procedures-cherry-hill/coolsculpting-for-body/?gclid=CjwKCAjw-8qVBhANEiwAfjXLropHaj5n8s6IXHW_p5WqZ8cPxc4M3wIWCdhWdUmjql_6e2nqzC_n1RoCbnMQAvD_BwE</t>
  </si>
  <si>
    <t>Terronda Green</t>
  </si>
  <si>
    <t>Terrondagreen@yahoo.com</t>
  </si>
  <si>
    <t>856-870-0448</t>
  </si>
  <si>
    <t>174.198.213.203</t>
  </si>
  <si>
    <t>https://daviscps.com/body-procedures-cherry-hill/coolsculpting-for-body/?gclid=EAIaIQobChMI0J-znLvH-AIV1smUCR1clQe8EAAYAyAAEgLJqPD_BwE</t>
  </si>
  <si>
    <t>louis ellis</t>
  </si>
  <si>
    <t>ellislj16@gmail.com</t>
  </si>
  <si>
    <t>71.168.190.244</t>
  </si>
  <si>
    <t>https://daviscps.com/body-procedures-cherry-hill/coolsculpting-for-body/?gclid=CjwKCAjwh-CVBhB8EiwAjFEPGfxyBn0wvt0ieT5eMlMDESAwjsW2S19BLxdvJwiT7uQ6DTfiJ3pGcRoCTukQAvD_BwE</t>
  </si>
  <si>
    <t>73.80.150.69</t>
  </si>
  <si>
    <t>https://daviscps.com/body-procedures-cherry-hill/coolsculpting-for-body/?gclid=EAIaIQobChMInp25lo_Q-AIViBJMCh2JWAbNEAAYAiAAEgKKcPD_BwE</t>
  </si>
  <si>
    <t>Victoria Hester</t>
  </si>
  <si>
    <t>vhester2@yahoo.com</t>
  </si>
  <si>
    <t>856-313-4195</t>
  </si>
  <si>
    <t>204.10.61.2</t>
  </si>
  <si>
    <t>https://daviscps.com/body-procedures-cherry-hill/coolsculpting-for-body/?gclid=EAIaIQobChMIs8ibu6rT-AIVGuDICh21-AtCEAAYAyAAEgJYofD_BwE</t>
  </si>
  <si>
    <t>Zoya Khan</t>
  </si>
  <si>
    <t>zxkhan95@gmail.com</t>
  </si>
  <si>
    <t>69.141.87.3</t>
  </si>
  <si>
    <t>Christina Foster</t>
  </si>
  <si>
    <t>dfleo@comcast.net</t>
  </si>
  <si>
    <t>73.10.97.102</t>
  </si>
  <si>
    <t>https://daviscps.com/coolsculpting/?gclid=EAIaIQobChMI04uoqMje-AIVgseGCh0Jwg73EAAYASABEgLmKfD_BwE</t>
  </si>
  <si>
    <t>PORCHIA DREW</t>
  </si>
  <si>
    <t>mdrmoe22@gmail.com</t>
  </si>
  <si>
    <t>172.58.205.211</t>
  </si>
  <si>
    <t>https://daviscps.com/body-procedures-cherry-hill/coolsculpting-for-body/?gclid=Cj0KCQjwn4qWBhCvARIsAFNAMijSoaoB_DB5yzvXltguzLYtLStJ1YA3eLt_RMxce8pRMgdJwmVrsCEaAgB3EALw_wcB</t>
  </si>
  <si>
    <t>Shaun Thompson</t>
  </si>
  <si>
    <t>shaunthompson@live.com</t>
  </si>
  <si>
    <t>108.24.129.240</t>
  </si>
  <si>
    <t>https://daviscps.com/body-procedures-cherry-hill/coolsculpting-for-body/?gclid=Cj0KCQjwn4qWBhCvARIsAFNAMijTwfrqzALd9IFBiFQhqQ8cHlrO4cPscS7lV10UbzLGKNVsbJyc2bgaAkIkEALw_wcB</t>
  </si>
  <si>
    <t>Richard Brenneman</t>
  </si>
  <si>
    <t>richardbrenneman681@gmail.com</t>
  </si>
  <si>
    <t>172.58.207.222</t>
  </si>
  <si>
    <t>https://daviscps.com/body-procedures-cherry-hill/coolsculpting-for-body/?gclid=CjwKCAjwwo-WBhAMEiwAV4dybaBNHVSkiDuPtrD8LW6pSsSVNGzT8oz-j5vQ-TNpCooIea-V36VjaBoCph4QAvD_BwE</t>
  </si>
  <si>
    <t>Ingrid Maycock</t>
  </si>
  <si>
    <t>ingridmaycock@yahoo.com</t>
  </si>
  <si>
    <t>72.82.136.153</t>
  </si>
  <si>
    <t>Julio Rivera</t>
  </si>
  <si>
    <t>jriveratw@gmail.com</t>
  </si>
  <si>
    <t>73.195.64.147</t>
  </si>
  <si>
    <t>https://daviscps.com/body-procedures-cherry-hill/coolsculpting-for-body/?gclid=CjwKCAjwq5-WBhB7EiwAl-HEkqkvSc_EzvVnvplAaUR38N_1ILqok5PF7Vxo3tpOnXvxDaitjXLyiRoCXZIQAvD_BwE</t>
  </si>
  <si>
    <t>dburke44@me.com</t>
  </si>
  <si>
    <t>108.24.97.233</t>
  </si>
  <si>
    <t>Warren Rambo</t>
  </si>
  <si>
    <t>slyrambo@outlook.com</t>
  </si>
  <si>
    <t>73.150.45.242</t>
  </si>
  <si>
    <t>https://daviscps.com/body-procedures-cherry-hill/coolsculpting-for-body/?gclid=CjwKCAjwq5-WBhB7EiwAl-HEkl2creRTfRcPDACQF_dUbK1jkpPq2-TcaWgiRFRDMubrrwTFgnM6VhoCox0QAvD_BwE</t>
  </si>
  <si>
    <t xml:space="preserve">Mark </t>
  </si>
  <si>
    <t>aaarapidresponse@gmail.com</t>
  </si>
  <si>
    <t>172.58.205.72</t>
  </si>
  <si>
    <t>Ray Coxe</t>
  </si>
  <si>
    <t>Raycoxe@gmail.com</t>
  </si>
  <si>
    <t>73.194.231.65</t>
  </si>
  <si>
    <t>https://daviscps.com/body-procedures-cherry-hill/coolsculpting-for-body/?gclid=Cj0KCQjw8amWBhCYARIsADqZJoUhC0J5V4Kubx7lb5wBBWoSFP9jNqdpW21njV-EPA3GwjGmSZnWx0MaAik1EALw_wcB</t>
  </si>
  <si>
    <t>Jacqueline</t>
  </si>
  <si>
    <t>Dmanhattan826@aol.com</t>
  </si>
  <si>
    <t>107.77.204.67</t>
  </si>
  <si>
    <t>https://daviscps.com/body-procedures-cherry-hill/coolsculpting-for-body/?gclid=Cj0KCQjwlK-WBhDjARIsAO2sErQG_Y02B8diyuHDJBZ5BwF5tVwBTkAFi66FVfqJ0RiUOLPjlv0AvoIaAvsKEALw_wcB</t>
  </si>
  <si>
    <t>Laila</t>
  </si>
  <si>
    <t>Lailarejane88@gmail.com</t>
  </si>
  <si>
    <t>96.227.74.59</t>
  </si>
  <si>
    <t>Judith Henriquez</t>
  </si>
  <si>
    <t>judithhenriquez89@gmail.com</t>
  </si>
  <si>
    <t>(856) 316-9495</t>
  </si>
  <si>
    <t>172.58.205.189</t>
  </si>
  <si>
    <t>Morgan</t>
  </si>
  <si>
    <t>Morganconliffe@gmail.com</t>
  </si>
  <si>
    <t>72.73.227.19</t>
  </si>
  <si>
    <t xml:space="preserve">Keila </t>
  </si>
  <si>
    <t>kece928@yahoo.com</t>
  </si>
  <si>
    <t>173.225.245.67</t>
  </si>
  <si>
    <t>https://daviscps.com/body-procedures-cherry-hill/coolsculpting-for-body/?gclid=CjwKCAjwoMSWBhAdEiwAVJ2ndg8BFADyNnyTM4y85Zvj8-I04hFn8BTo7VFdY1R80bguRVMkHlKLBhoCKlYQAvD_BwE</t>
  </si>
  <si>
    <t>Charity Middleton</t>
  </si>
  <si>
    <t>cmchervin@gmail.com</t>
  </si>
  <si>
    <t>174.216.33.205</t>
  </si>
  <si>
    <t>https://daviscps.com/body-procedures-cherry-hill/coolsculpting-for-body/?gclid=CjwKCAjwoMSWBhAdEiwAVJ2ndr-p-Ufa4wi0ykwYpFNArspTgI93bvurm8DqC9q3kQpefELdBiJhfhoCflsQAvD_BwE</t>
  </si>
  <si>
    <t>Isaac Machado</t>
  </si>
  <si>
    <t>isaacmachado2323@gmail.com</t>
  </si>
  <si>
    <t>73.226.12.43</t>
  </si>
  <si>
    <t>Cynthia  Young</t>
  </si>
  <si>
    <t>bigcee57@gmail.com</t>
  </si>
  <si>
    <t>76.116.56.169</t>
  </si>
  <si>
    <t>https://daviscps.com/body-procedures-cherry-hill/coolsculpting-for-body/?gclid=CjwKCAjwoMSWBhAdEiwAVJ2ndlpvOCaXW2nTXVu4y6K6Ou_iCKis1yDG0k6W1wCc6zDCY4r10wuBlBoCXKIQAvD_BwE</t>
  </si>
  <si>
    <t>Migdalia Martinez</t>
  </si>
  <si>
    <t>Martinezm34@icloud.com</t>
  </si>
  <si>
    <t>73.80.60.254</t>
  </si>
  <si>
    <t>https://daviscps.com/body-procedures-cherry-hill/coolsculpting-for-body/?gclid=EAIaIQobChMI16zvoKf9-AIVKwJMCh2r6AWUEAAYAiAAEgI5WPD_BwE</t>
  </si>
  <si>
    <t>Rebecca Scalabrino</t>
  </si>
  <si>
    <t>rebeccascalabrino@gmail.com</t>
  </si>
  <si>
    <t>172.58.191.195</t>
  </si>
  <si>
    <t xml:space="preserve">Alejandrina </t>
  </si>
  <si>
    <t>mayrar33@yahoo.com</t>
  </si>
  <si>
    <t>73.178.1.143</t>
  </si>
  <si>
    <t>https://daviscps.com/body-procedures-cherry-hill/coolsculpting-for-body/?gclid=EAIaIQobChMIvZLrmOj--AIVxI5bCh0QwghWEAAYASAAEgKIHPD_BwE</t>
  </si>
  <si>
    <t>https://daviscps.com/body-procedures-cherry-hill/coolsculpting-for-body/?gclid=CjwKCAjww8mWBhABEiwAl6-2RRQNUC962q0xKPE0jQV99BU4wbbbsdUbycoILQyLYXaaXz9PeA7tiRoCL5MQAvD_BwE</t>
  </si>
  <si>
    <t xml:space="preserve">Carol </t>
  </si>
  <si>
    <t>carolforbes818@yahoo.com</t>
  </si>
  <si>
    <t>68.83.75.161</t>
  </si>
  <si>
    <t>https://daviscps.com/body-procedures-cherry-hill/coolsculpting-for-body/?gclid=CjwKCAjw5s6WBhA4EiwACGncZVOuo6AdQL3Crwi6O6ZkBYInfdOTMDWgYQFMZdpsdMbjEb5UaLuRAxoC4ZwQAvD_BwE</t>
  </si>
  <si>
    <t>shalini jose</t>
  </si>
  <si>
    <t>shalinigjose@gmail.com</t>
  </si>
  <si>
    <t>73.193.180.115</t>
  </si>
  <si>
    <t>https://daviscps.com/body-procedures-cherry-hill/coolsculpting-for-body/?gclid=CjwKCAjw5s6WBhA4EiwACGncZbQcA74T8miJ20GPzKH3vuYj7y4esgSG6M4hrApa_A843sxDpCk8ExoC_xYQAvD_BwE</t>
  </si>
  <si>
    <t>Sofia vega</t>
  </si>
  <si>
    <t>srolon117@aol.com</t>
  </si>
  <si>
    <t>73.33.243.105</t>
  </si>
  <si>
    <t>https://daviscps.com/body-procedures-cherry-hill/coolsculpting-for-body/?gclid=EAIaIQobChMIz-7kh82A-QIVB8DICh1OcgBzEAAYAyAAEgKuVfD_BwE</t>
  </si>
  <si>
    <t>Valerie Brown</t>
  </si>
  <si>
    <t>Valeriebrown0524@gmail.com</t>
  </si>
  <si>
    <t>172.58.204.29</t>
  </si>
  <si>
    <t>https://daviscps.com/body-procedures-cherry-hill/coolsculpting-for-body/?gclid=CjwKCAjw5s6WBhA4EiwACGncZfm-xAziPyaX09zznMPcrjO4F171X2erVnu_AcS5cAfTZyV2xICpnxoCdIwQAvD_BwE</t>
  </si>
  <si>
    <t>James sullivan</t>
  </si>
  <si>
    <t>Jihadjames635@gmail.com</t>
  </si>
  <si>
    <t>718 450 6859</t>
  </si>
  <si>
    <t>172.58.204.22</t>
  </si>
  <si>
    <t>https://daviscps.com/body-procedures-cherry-hill/coolsculpting-for-body/?gclid=CjwKCAjw5s6WBhA4EiwACGncZZm2OFGRVeVmcu9NOiWdGHnJEVkJVG0jK7_bTwf_AK-2I_-CF0v3wBoC3ngQAvD_BwE</t>
  </si>
  <si>
    <t xml:space="preserve">Trish </t>
  </si>
  <si>
    <t>taferet@comcast.net</t>
  </si>
  <si>
    <t>73.10.79.31</t>
  </si>
  <si>
    <t>https://daviscps.com/body-procedures-cherry-hill/coolsculpting-for-body/?gclid=Cj0KCQjwidSWBhDdARIsAIoTVb3Xmk_J5h2Lp9cLM7Xfo0kITzWx1T6vzL1y3w9OMB8XbcoUplo1Z3gaAh-yEALw_wcB</t>
  </si>
  <si>
    <t>Trish</t>
  </si>
  <si>
    <t>Taferet@comcast.net</t>
  </si>
  <si>
    <t>856-346–1078</t>
  </si>
  <si>
    <t>Theresa L Hunter</t>
  </si>
  <si>
    <t>thunter7353@gmail.com</t>
  </si>
  <si>
    <t>73.81.112.58</t>
  </si>
  <si>
    <t>https://daviscps.com/body-procedures-cherry-hill/coolsculpting-for-body/?gclid=CjwKCAjwrNmWBhA4EiwAHbjEQKHH-xjE1pO9Wutr2fcIzzONTnctZ1KkgLVjSyaOJx3_XaEuz8KB4xoC7wkQAvD_BwE</t>
  </si>
  <si>
    <t>Marietta F Borinski</t>
  </si>
  <si>
    <t>mfborinski@aol.com</t>
  </si>
  <si>
    <t>108.24.109.219</t>
  </si>
  <si>
    <t>Lisa Tyson</t>
  </si>
  <si>
    <t>lisacarter1969@yahoo.com</t>
  </si>
  <si>
    <t>108.24.50.157</t>
  </si>
  <si>
    <t>https://daviscps.com/body-procedures-cherry-hill/coolsculpting-for-body/?gclid=CjwKCAjwrNmWBhA4EiwAHbjEQLOWmot3NbL9qgytsCGBXy1WkpH6mylgHkKnr9k0PVQ1JaUlSGxvfxoCUpYQAvD_BwE</t>
  </si>
  <si>
    <t>Stacey Kimbrough</t>
  </si>
  <si>
    <t>staceyr2176@aol.com</t>
  </si>
  <si>
    <t>73.160.253.226</t>
  </si>
  <si>
    <t>https://daviscps.com/body-procedures-cherry-hill/coolsculpting-for-body/?gclid=EAIaIQobChMIncjniKKH-QIV7ObjBx3IEwXvEAAYAiAAEgLS-_D_BwE</t>
  </si>
  <si>
    <t xml:space="preserve">Kathyushka </t>
  </si>
  <si>
    <t>kathyushka1022@icloud.com</t>
  </si>
  <si>
    <t>172.58.205.77</t>
  </si>
  <si>
    <t>https://daviscps.com/body-procedures-cherry-hill/coolsculpting-for-body/?gclid=EAIaIQobChMI4sfYpKGJ-QIVkOCzCh0SWQKaEAAYASAAEgJdCfD_BwE</t>
  </si>
  <si>
    <t xml:space="preserve">Jill </t>
  </si>
  <si>
    <t>https://daviscps.com/body-procedures-cherry-hill/coolsculpting-for-body/?gclid=Cj0KCQjwlemWBhDUARIsAFp1rLXPvxFQCd8rqDZWwaj9L4E-gByUYdvjJziBYK_ZFnKqL4VBLLPkrGMaAjBaEALw_wcB</t>
  </si>
  <si>
    <t>Porcha  Baylor</t>
  </si>
  <si>
    <t>porcha.baylor@gmail.com</t>
  </si>
  <si>
    <t>174.198.197.88</t>
  </si>
  <si>
    <t>https://daviscps.com/body-procedures-cherry-hill/coolsculpting-for-body/?gclid=Cj0KCQjw2_OWBhDqARIsAAUNTTHZG1zrLtyUoVgS4pOtieFntLvKRLHWjBs3mSPGchvQvJOdtzkzVJoaAn7VEALw_wcB</t>
  </si>
  <si>
    <t>Victoria Selko</t>
  </si>
  <si>
    <t>Victoriaselko@yahoo.com</t>
  </si>
  <si>
    <t>73.195.180.136</t>
  </si>
  <si>
    <t>Chris Torregosa</t>
  </si>
  <si>
    <t>Ct1883@comcast.net</t>
  </si>
  <si>
    <t>172.225.113.162</t>
  </si>
  <si>
    <t>Mccall mooney</t>
  </si>
  <si>
    <t>Mccall.mooney@aol.com</t>
  </si>
  <si>
    <t>172.58.204.230</t>
  </si>
  <si>
    <t>Amy Cole</t>
  </si>
  <si>
    <t>amycole1@comcast.net</t>
  </si>
  <si>
    <t>108.24.107.247</t>
  </si>
  <si>
    <t>Nellyann Burgos</t>
  </si>
  <si>
    <t>Nellyannk28@gmail.com</t>
  </si>
  <si>
    <t>172.58.205.51</t>
  </si>
  <si>
    <t>https://daviscps.com/body-procedures-cherry-hill/coolsculpting-for-body/?gclid=CjwKCAjwrZOXBhACEiwA0EoRD9NhLDO4gx7KrU2Vh3ql6QsemH4H4SZQH111bCZPrM2xFbHliikT1hoC5KwQAvD_BwE</t>
  </si>
  <si>
    <t>Michael Quinn</t>
  </si>
  <si>
    <t>mrmike0525@yahoo.com</t>
  </si>
  <si>
    <t>609-876-8040</t>
  </si>
  <si>
    <t>174.240.210.22</t>
  </si>
  <si>
    <t>https://daviscps.com/body-procedures-cherry-hill/coolsculpting-for-body/?gclid=CjwKCAjwrZOXBhACEiwA0EoRD0Rea4JgOlCYkoaxaTe0p-AboEhApO7W_8tQqCMPNe_ZByNF58JgqhoCXMMQAvD_BwE</t>
  </si>
  <si>
    <t>Kristen Stewart</t>
  </si>
  <si>
    <t>k.mayhand@gmail.com</t>
  </si>
  <si>
    <t>174.241.38.160</t>
  </si>
  <si>
    <t>https://daviscps.com/body-procedures-cherry-hill/coolsculpting-for-body/?gclid=EAIaIQobChMI0JCtlOGj-QIVBqSzCh1yXQ2NEAAYASAAEgLzsvD_BwE</t>
  </si>
  <si>
    <t>Lauren Newman</t>
  </si>
  <si>
    <t>lauren248248@yahoo.com</t>
  </si>
  <si>
    <t>108.36.230.175</t>
  </si>
  <si>
    <t>Jessica Santiago</t>
  </si>
  <si>
    <t>Santiagojessica937@gmail.com</t>
  </si>
  <si>
    <t>104.28.78.125</t>
  </si>
  <si>
    <t>https://daviscps.com/body-procedures-cherry-hill/coolsculpting-for-body/?gclid=EAIaIQobChMI7_q_w_Ck-QIVjseGCh2mvQupEAAYAiAAEgIUCPD_BwE</t>
  </si>
  <si>
    <t>Keila de Jesus</t>
  </si>
  <si>
    <t>keilamichelle1977@gmail.com</t>
  </si>
  <si>
    <t>174.113.35.164</t>
  </si>
  <si>
    <t>https://daviscps.com/body-procedures-cherry-hill/coolsculpting-for-body/?gclid=EAIaIQobChMI88umupao-QIV6QaICR3OcQPnEAAYBCAAEgLV0vD_BwE</t>
  </si>
  <si>
    <t>Annesa Hunter</t>
  </si>
  <si>
    <t>annesahunter@yahoo.com</t>
  </si>
  <si>
    <t>50.224.38.121</t>
  </si>
  <si>
    <t>Judith114u@yahoo.com</t>
  </si>
  <si>
    <t>73.226.185.139</t>
  </si>
  <si>
    <t>Jacqueline Pietrafesa</t>
  </si>
  <si>
    <t>Cruzj0218@yahoo.com</t>
  </si>
  <si>
    <t>856-520-3019</t>
  </si>
  <si>
    <t>73.29.131.153</t>
  </si>
  <si>
    <t>Taylor sams</t>
  </si>
  <si>
    <t>Taylor.sams2001@gmail.com</t>
  </si>
  <si>
    <t>107.123.17.136</t>
  </si>
  <si>
    <t>https://daviscps.com/body-procedures-cherry-hill/coolsculpting-for-body/?gclid=Cj0KCQjw_7KXBhCoARIsAPdPTfgPU5Ip9-Z4RnTmwK6GTphOc_F5EIo8aKJFNqaFs99pPAHVDBGEJRYaAgP9EALw_wcB</t>
  </si>
  <si>
    <t>Patricia Moore</t>
  </si>
  <si>
    <t>angels60@comcast.net</t>
  </si>
  <si>
    <t>76.116.0.78</t>
  </si>
  <si>
    <t>Jerrell</t>
  </si>
  <si>
    <t>jerrellphila@gmail.com</t>
  </si>
  <si>
    <t>215-349-0579</t>
  </si>
  <si>
    <t>172.58.201.201</t>
  </si>
  <si>
    <t>https://daviscps.com/body-procedures-cherry-hill/coolsculpting-for-body/?gclid=Cj0KCQjwxb2XBhDBARIsAOjDZ34ixTGFjDfvTBY3P-QPCPAlJJTUvsv9KHa7HiSzpFU3oWk6LRV9LnIaAvVZEALw_wcB</t>
  </si>
  <si>
    <t xml:space="preserve">tonya </t>
  </si>
  <si>
    <t>tonya.woodland@gmail.com</t>
  </si>
  <si>
    <t>609-672-4457</t>
  </si>
  <si>
    <t>69.141.96.40</t>
  </si>
  <si>
    <t>carmela randolph</t>
  </si>
  <si>
    <t>carmrandolph@outlook.com</t>
  </si>
  <si>
    <t>609-206-2378</t>
  </si>
  <si>
    <t>165.225.9.97</t>
  </si>
  <si>
    <t>Maddie</t>
  </si>
  <si>
    <t>Mgracetyree@gmail.com</t>
  </si>
  <si>
    <t>73.112.146.87</t>
  </si>
  <si>
    <t>https://daviscps.com/body-procedures-cherry-hill/coolsculpting-for-body/?gclid=Cj0KCQjwrs2XBhDjARIsAHVymmSOCLGX6QZiv38BYzMMM5flhFwn0uZN2vONEDbRmXf8fyw8Pw4OvkIaAvzjEALw_wcB</t>
  </si>
  <si>
    <t>174.198.202.64</t>
  </si>
  <si>
    <t>Daniel</t>
  </si>
  <si>
    <t>dfazz1387@yahoo.com</t>
  </si>
  <si>
    <t>174.216.55.255</t>
  </si>
  <si>
    <t>https://daviscps.com/body-procedures-cherry-hill/coolsculpting-for-body/?gclid=CjwKCAjw9NeXBhAMEiwAbaY4lpWaPM6f38y8BOaq0XIc_PpYhctQFw7BH63bGFeqOVFqlu87FAybWRoCb8MQAvD_BwE</t>
  </si>
  <si>
    <t>Siamiralis Caraballo</t>
  </si>
  <si>
    <t>Siaamisiaami1517@gmail.com</t>
  </si>
  <si>
    <t>173.71.116.176</t>
  </si>
  <si>
    <t>HELENE WALSH</t>
  </si>
  <si>
    <t>Walshhelene@gmail.com</t>
  </si>
  <si>
    <t>69.141.173.108</t>
  </si>
  <si>
    <t>https://daviscps.com/body-procedures-cherry-hill/coolsculpting-for-body/?gclid=EAIaIQobChMIlbe9m-rI-QIVkklyCh18Xw5eEAAYAyAAEgI3APD_BwE</t>
  </si>
  <si>
    <t>walshhelene@gmail.com</t>
  </si>
  <si>
    <t>Denise straub</t>
  </si>
  <si>
    <t>Djstraub7@gmail.com</t>
  </si>
  <si>
    <t>173.61.70.82</t>
  </si>
  <si>
    <t>https://daviscps.com/body-procedures-cherry-hill/coolsculpting-for-body/?gclid=Cj0KCQjw3eeXBhD7ARIsAHjssr83EmWy0nxqB_UKU3Sp6PAiKmK5cXUFV95eWlAImKYS4qqd9YbPuD4aAhA8EALw_wcB</t>
  </si>
  <si>
    <t>Jennifer Lynn Craft</t>
  </si>
  <si>
    <t>oatie1love@yahoo.com</t>
  </si>
  <si>
    <t>174.57.110.193</t>
  </si>
  <si>
    <t>https://daviscps.com/body-procedures-cherry-hill/coolsculpting-for-body/?gclid=CjwKCAjwo_KXBhAaEiwA2RZ8hEI0cuiYcxbKM2ddgQ1eUzoj9S0qP2jXxRfh-OeOM-M4Ona6TwHIyRoCvpEQAvD_BwE</t>
  </si>
  <si>
    <t>Cayley Montoya</t>
  </si>
  <si>
    <t>cayleymontoya@gmail.com</t>
  </si>
  <si>
    <t>174.197.197.176</t>
  </si>
  <si>
    <t>Margery Reyes</t>
  </si>
  <si>
    <t>margeryreyes1@gmail.com</t>
  </si>
  <si>
    <t>172.58.203.96</t>
  </si>
  <si>
    <t>https://daviscps.com/body-procedures-cherry-hill/coolsculpting-for-body/?gclid=EAIaIQobChMI_u2j0ufQ-QIVaf7jBx3XEgvTEAAYASAAEgL0LvD_BwE</t>
  </si>
  <si>
    <t>Kathleen cruz</t>
  </si>
  <si>
    <t>Kathlnpena@yahoo.com</t>
  </si>
  <si>
    <t>98.110.48.113</t>
  </si>
  <si>
    <t>Alaina</t>
  </si>
  <si>
    <t>alainamahone1d@gmail.com</t>
  </si>
  <si>
    <t>73.10.103.233</t>
  </si>
  <si>
    <t>Artdesha Wilson</t>
  </si>
  <si>
    <t>artdeshawilson@gmail.com</t>
  </si>
  <si>
    <t>172.58.203.210</t>
  </si>
  <si>
    <t>https://daviscps.com/body-procedures-cherry-hill/coolsculpting-for-body/?gclid=Cj0KCQjwjIKYBhC6ARIsAGEds-IUr9ciTK0IgJpUCLQ32_9uHy2kPqdM5YAXXOykGtG0utFN9laUVj4aAhA1EALw_wcB</t>
  </si>
  <si>
    <t>Symone Wiley</t>
  </si>
  <si>
    <t>bluemonarose@gmail.com</t>
  </si>
  <si>
    <t>69.142.57.242</t>
  </si>
  <si>
    <t>Esther ruiz</t>
  </si>
  <si>
    <t>lisboajohana675@gmail.com</t>
  </si>
  <si>
    <t>73.193.139.197</t>
  </si>
  <si>
    <t>https://daviscps.com/body-procedures-cherry-hill/coolsculpting-for-body/?gclid=Cj0KCQjw9ZGYBhCEARIsAEUXITXLM5tncJB3U0A08b9dJ5eExhxJNmerFpdP7WfNrF9FJjgJD5iAc60aAjpjEALw_wcB</t>
  </si>
  <si>
    <t>April J Lyles</t>
  </si>
  <si>
    <t>zoz23@comcast.net</t>
  </si>
  <si>
    <t>174.57.60.39</t>
  </si>
  <si>
    <t>https://daviscps.com/body-procedures-cherry-hill/coolsculpting-for-body/?gclid=CjwKCAjwu5yYBhAjEiwAKXk_eJOFVxjVm2uSnOCrpuV8E9BEjjnmNiUYp88tz_DgUh_7DS6TnWTh_BoCUJQQAvD_BwE</t>
  </si>
  <si>
    <t>valerie scherle</t>
  </si>
  <si>
    <t>valeriescherle@icloud.com</t>
  </si>
  <si>
    <t>75.147.124.245</t>
  </si>
  <si>
    <t>https://daviscps.com/body-procedures-cherry-hill/coolsculpting-for-body/?gclid=EAIaIQobChMIvevwts_i-QIVgayWCh0juQNDEAAYAyAAEgLP2vD_BwE</t>
  </si>
  <si>
    <t>Lauren Crawford</t>
  </si>
  <si>
    <t>lauren.marnae17@gmail.com</t>
  </si>
  <si>
    <t>172.58.206.195</t>
  </si>
  <si>
    <t>https://daviscps.com/body-procedures-cherry-hill/coolsculpting-for-body/?gclid=Cj0KCQjwjbyYBhCdARIsAArC6LIP2qQk5OTbK_MOxt65g3VKFFY_QYU5Ij5Q2AqLLHbGfOm50JcBRL4aAqFWEALw_wcB</t>
  </si>
  <si>
    <t>Ian Richman</t>
  </si>
  <si>
    <t>ilrichman@gmail.com</t>
  </si>
  <si>
    <t>174.198.204.150</t>
  </si>
  <si>
    <t>Ilrichman@gmail.com</t>
  </si>
  <si>
    <t>Tiffany Miller</t>
  </si>
  <si>
    <t>tiffanylm198@gmail.com</t>
  </si>
  <si>
    <t>172.58.204.46</t>
  </si>
  <si>
    <t>Alyssa Argenio</t>
  </si>
  <si>
    <t>a.argenio27@yahoo.com</t>
  </si>
  <si>
    <t>174.197.196.220</t>
  </si>
  <si>
    <t>Edna Pineiro</t>
  </si>
  <si>
    <t>ednaa1207@gmail.com</t>
  </si>
  <si>
    <t>172.56.217.164</t>
  </si>
  <si>
    <t>https://daviscps.com/coolsculpting/?gclid=Cj0KCQjw08aYBhDlARIsAA_gb0cFYLmyq570EKrTNv1hexc-Qbg3d8Pxp0Lz8DLFbbwhHn9FHoyNBf4aAjHNEALw_wcB</t>
  </si>
  <si>
    <t>Natasha Velez</t>
  </si>
  <si>
    <t>nvel916@gmail.com</t>
  </si>
  <si>
    <t>73.81.127.163</t>
  </si>
  <si>
    <t>Thomas Hale</t>
  </si>
  <si>
    <t>tomch4utryagain@gmail.com</t>
  </si>
  <si>
    <t>98.110.109.47</t>
  </si>
  <si>
    <t>https://daviscps.com/coolsculpting/?gclid=Cj0KCQjwmdGYBhDRARIsABmSEeNXxfOuLzEP0iwIKkYmczhEGjay2ot8QnaUH4gddpFct8R-cAPmx_QaAvNaEALw_wcB</t>
  </si>
  <si>
    <t>Janaiah rivera</t>
  </si>
  <si>
    <t>janaiahrivera032099@icloud.com</t>
  </si>
  <si>
    <t>https://daviscps.com/body-procedures-cherry-hill/coolsculpting-for-body/?gclid=EAIaIQobChMIzff9y_f8-QIVKcmUCR38_wdHEAAYASAAEgIlTvD_BwE</t>
  </si>
  <si>
    <t>Nicole Mesisca</t>
  </si>
  <si>
    <t>nicolemesisca@yahoo.com</t>
  </si>
  <si>
    <t>73.160.74.114</t>
  </si>
  <si>
    <t>octavia yvonne brevard</t>
  </si>
  <si>
    <t>littletavia@hotmail.com</t>
  </si>
  <si>
    <t>73.178.208.214</t>
  </si>
  <si>
    <t>Kate Barnett</t>
  </si>
  <si>
    <t>kab518@gmail.com</t>
  </si>
  <si>
    <t>172.58.200.200</t>
  </si>
  <si>
    <t>Dasia Dawson</t>
  </si>
  <si>
    <t>dasiadawson19@icloud.com</t>
  </si>
  <si>
    <t>https://daviscps.com/body-procedures-cherry-hill/coolsculpting-for-body/?gclid=EAIaIQobChMIxJzB3r-M-gIVmMSGCh0gnQgjEAAYASAAEgIcYfD_BwE</t>
  </si>
  <si>
    <t>Kimberly Quigley</t>
  </si>
  <si>
    <t>cheermomq74@comcast.net</t>
  </si>
  <si>
    <t>15.158.41.140</t>
  </si>
  <si>
    <t>https://daviscps.com/coolsculpting/?gclid=CjwKCAjwyaWZBhBGEiwACslQoxCgo5Qnegnvdh_OKSHhcOsQVItziuHSk-xLyCLnrGsqomQnI0yohxoCjRMQAvD_BwE</t>
  </si>
  <si>
    <t>test</t>
  </si>
  <si>
    <t>no@not.com</t>
  </si>
  <si>
    <t>209.40.76.5</t>
  </si>
  <si>
    <t>https://daviscps.com/body-procedures-cherry-hill/coolsculpting-for-body/?gclid=EAIaIQobChMI9u3cs7qm-gIVyVByCh0oLgN1EAAYASAAEgIO2fD_BwE</t>
  </si>
  <si>
    <t>McKenzie L Hiltwine</t>
  </si>
  <si>
    <t>mckenziehilt@gmail.com</t>
  </si>
  <si>
    <t>174.57.111.213</t>
  </si>
  <si>
    <t>https://daviscps.com/coolsculpting/?gclid=Cj0KCQjwsrWZBhC4ARIsAGGUJuqQN2DS1GAEbM-hW_QbMkIhJWknN9KAKnB0v2EfyunER31iYyrQNnwaAio3EALw_wcB</t>
  </si>
  <si>
    <t>Lanay Crawford</t>
  </si>
  <si>
    <t>LCCrawford7@gmail.com</t>
  </si>
  <si>
    <t>24.0.165.101</t>
  </si>
  <si>
    <t>https://daviscps.com/coolsculpting/?gclid=Cj0KCQjw1bqZBhDXARIsANTjCPJEoRME1x7CgGH93zJbNdU-xFbunR6xUgp6pL3L24IHDkE9lecVyfQaAlCJEALw_wcB</t>
  </si>
  <si>
    <t>Stephen Sticco</t>
  </si>
  <si>
    <t>sjsticco@gmail.com</t>
  </si>
  <si>
    <t>174.198.211.217</t>
  </si>
  <si>
    <t>Erica Rivera</t>
  </si>
  <si>
    <t>emrivera35@gmail.com</t>
  </si>
  <si>
    <t>141.151.17.218</t>
  </si>
  <si>
    <t>https://daviscps.com/coolsculpting/?gclid=CjwKCAjwvsqZBhAlEiwAqAHElQ628bwRrsvkeArT_n7MrF-u4oYpE83DBTY8-96lbKXl1k9gHsq-_hoC54QQAvD_BwE</t>
  </si>
  <si>
    <t xml:space="preserve">Arianna </t>
  </si>
  <si>
    <t>ariannaaa5@icloud.com</t>
  </si>
  <si>
    <t>172.58.204.125</t>
  </si>
  <si>
    <t>166.196.103.22</t>
  </si>
  <si>
    <t>https://daviscps.com/coolsculpting/?gclid=CjwKCAjwhNWZBhB_EiwAPzlhNoJeVyJ0bYiDLm2tgO07DXvSyRnHzfIAXbsu0g9olR2kT2jtDQdQfRoCgvoQAvD_BwE</t>
  </si>
  <si>
    <t>Joe Grosso</t>
  </si>
  <si>
    <t>grosso.josephjohn@gmail.com</t>
  </si>
  <si>
    <t>108.24.36.12</t>
  </si>
  <si>
    <t>https://daviscps.com/coolsculpting/?gclid=EAIaIQobChMIt_7GipW--gIVyNrICh0cHAYyEAAYASAAEgLy5PD_BwE</t>
  </si>
  <si>
    <t>Lakera steward</t>
  </si>
  <si>
    <t>Lakera2k9@gmail.com</t>
  </si>
  <si>
    <t>71.226.252.53</t>
  </si>
  <si>
    <t>https://daviscps.com/coolsculpting/?gclid=Cj0KCQjwkOqZBhDNARIsAACsbfIrFWBcRXwS1EK3cBjiwesm8raIBSXK9x0afKX4T__y4w4xyZXylVUaAlP4EALw_wcB</t>
  </si>
  <si>
    <t>dpinto912@gmail.com</t>
  </si>
  <si>
    <t>Pinto</t>
  </si>
  <si>
    <t>68.84.238.136</t>
  </si>
  <si>
    <t>Nicole smith</t>
  </si>
  <si>
    <t>nikkilove7979@gmail.com</t>
  </si>
  <si>
    <t>24.0.126.142</t>
  </si>
  <si>
    <t>nikkicolon7979@gmail.com</t>
  </si>
  <si>
    <t>Lori Hartsough</t>
  </si>
  <si>
    <t>loriann2005@gmail.com</t>
  </si>
  <si>
    <t>108.24.137.100</t>
  </si>
  <si>
    <t>https://daviscps.com/coolsculpting/?gclid=CjwKCAjwv4SaBhBPEiwA9YzZvNa-DpfYW7DKsqq67AXo5U1aba0eW4WMyJzDbUhE-IL4zIk3lVquWhoCAO0QAvD_BwE</t>
  </si>
  <si>
    <t>Courtney Washington</t>
  </si>
  <si>
    <t>cwash3286@gmail.com</t>
  </si>
  <si>
    <t>73.178.47.168</t>
  </si>
  <si>
    <t>https://daviscps.com/coolsculpting/?gclid=Cj0KCQjw4omaBhDqARIsADXULuUQ5oFIXVX-uocl_IqjYnvA_Jf7nFIpWPOP9SY6xoePxzKMzgOf4zcaArjtEALw_wcB</t>
  </si>
  <si>
    <t>Nicole Bethea</t>
  </si>
  <si>
    <t>Nicole.bethea@aol.com</t>
  </si>
  <si>
    <t>166.196.103.54</t>
  </si>
  <si>
    <t>108.24.180.11</t>
  </si>
  <si>
    <t>Sharon DeVose</t>
  </si>
  <si>
    <t>devosemrt@gmail.com</t>
  </si>
  <si>
    <t>172.58.207.65</t>
  </si>
  <si>
    <t>https://daviscps.com/coolsculpting/?gclid=CjwKCAjwqJSaBhBUEiwAg5W9p8wCuPtLrIxVdLDyNzqeZGd8t-DmqO-6oTYAYhBfGqFexXQ7e9F_HRoCJeUQAvD_BwE</t>
  </si>
  <si>
    <t>Shaylee Schwartz</t>
  </si>
  <si>
    <t>Shayleedamico@gmail.com</t>
  </si>
  <si>
    <t>73.193.244.178</t>
  </si>
  <si>
    <t>Elizabeth Ruffa</t>
  </si>
  <si>
    <t>(209) 560-8802 |</t>
  </si>
  <si>
    <t>75.97.242.35</t>
  </si>
  <si>
    <t>Audrey  Yarbrough</t>
  </si>
  <si>
    <t>nmnative@msn.com</t>
  </si>
  <si>
    <t>174.198.204.110</t>
  </si>
  <si>
    <t>Jaselyn Colon</t>
  </si>
  <si>
    <t>jcolon@vinelandcity.org</t>
  </si>
  <si>
    <t>199.245.253.131</t>
  </si>
  <si>
    <t>Kevin W Randall</t>
  </si>
  <si>
    <t>kevran1815@gmail.com</t>
  </si>
  <si>
    <t>173.61.136.125</t>
  </si>
  <si>
    <t>Date/Time</t>
  </si>
  <si>
    <t>Channel</t>
  </si>
  <si>
    <t>DIDEROT MARCELI</t>
  </si>
  <si>
    <t>Google Ads</t>
  </si>
  <si>
    <t>MILAGRO ESPINAL</t>
  </si>
  <si>
    <t>PHILADELPHI, PA</t>
  </si>
  <si>
    <t>CAREY ANDREA</t>
  </si>
  <si>
    <t>HABIB,REMON</t>
  </si>
  <si>
    <t>DESPINA TSILIKA</t>
  </si>
  <si>
    <t>LEAONA HIBBERT</t>
  </si>
  <si>
    <t>LISS ABBY</t>
  </si>
  <si>
    <t>HAMPTON BH</t>
  </si>
  <si>
    <t>MCFARLAND KATHI</t>
  </si>
  <si>
    <t>ANDREA SMULL</t>
  </si>
  <si>
    <t>TRENTON, NJ</t>
  </si>
  <si>
    <t>DAWN THOMPSON</t>
  </si>
  <si>
    <t>JACQUELINE THOM</t>
  </si>
  <si>
    <t>WEST NORRIT, PA</t>
  </si>
  <si>
    <t>KAPLAN LINDA</t>
  </si>
  <si>
    <t>GUEVARA MELVA</t>
  </si>
  <si>
    <t>RALAT LUIS</t>
  </si>
  <si>
    <t>HADDONFIELD, NJ</t>
  </si>
  <si>
    <t>MATHEW J</t>
  </si>
  <si>
    <t>MOORESTOWN, NJ</t>
  </si>
  <si>
    <t>BAILEY,LATINA</t>
  </si>
  <si>
    <t>STEWART BETH</t>
  </si>
  <si>
    <t>ILLIANO CLAUDIO</t>
  </si>
  <si>
    <t>Service</t>
  </si>
  <si>
    <t>February 13, 2020 at 4:23 pm</t>
  </si>
  <si>
    <t>619-674-8240</t>
  </si>
  <si>
    <t>http://daviscps.com/cherry-hill-plastic-surgeon/</t>
  </si>
  <si>
    <t>Injectables</t>
  </si>
  <si>
    <t>February 13, 2020 at 4:25 pm</t>
  </si>
  <si>
    <t>Last Test</t>
  </si>
  <si>
    <t>480-252-8475</t>
  </si>
  <si>
    <t>Med Spa</t>
  </si>
  <si>
    <t>Brittney Dunn</t>
  </si>
  <si>
    <t>missdunnisme@yahoo.com</t>
  </si>
  <si>
    <t>856-831-3885</t>
  </si>
  <si>
    <t xml:space="preserve">Body Procedures
</t>
  </si>
  <si>
    <t>Tara Barnstead</t>
  </si>
  <si>
    <t>tarabarnstead@gmail.com</t>
  </si>
  <si>
    <t>Body Procedures</t>
  </si>
  <si>
    <t>Yleana</t>
  </si>
  <si>
    <t>I-rodriguez-2@hotmail.com</t>
  </si>
  <si>
    <t>February 15, 2020 at 6:05 pm</t>
  </si>
  <si>
    <t>Joanne</t>
  </si>
  <si>
    <t>joannebed14@yahoo.com</t>
  </si>
  <si>
    <t>February 15, 2020 at 10:10 pm</t>
  </si>
  <si>
    <t>Kathi McFarland</t>
  </si>
  <si>
    <t>Kpaul7@comcast.net</t>
  </si>
  <si>
    <t>609-865-9428</t>
  </si>
  <si>
    <t>Breast Procedures</t>
  </si>
  <si>
    <t>February 17, 2020 at 12:53 am</t>
  </si>
  <si>
    <t>Alfreda Johnson</t>
  </si>
  <si>
    <t>alfredajohnson90@yahoo.com</t>
  </si>
  <si>
    <t>February 17, 2020 at 5:31 am</t>
  </si>
  <si>
    <t>Maha</t>
  </si>
  <si>
    <t>Lukeanthony17@gmail.com</t>
  </si>
  <si>
    <t>February 18, 2020 at 10:18 am</t>
  </si>
  <si>
    <t>Joyce villari</t>
  </si>
  <si>
    <t>Villarijoyce121@gmail.com</t>
  </si>
  <si>
    <t>http://daviscps.com/cherry-hill-plastic-surgeon/?gclid=Cj0KCQiAs67yBRC7ARIsAF49CdURCdcbe5eeZlWEJCWu4l8Ipm3SBny2uv5M4Okyvs_DD5impgeeb3caAuc6EALw_wcB</t>
  </si>
  <si>
    <t>Face Procedures</t>
  </si>
  <si>
    <t>February 24, 2020 at 9:10 am</t>
  </si>
  <si>
    <t>Katelyn</t>
  </si>
  <si>
    <t>Lovemy4smitties@gmail.com</t>
  </si>
  <si>
    <t>February 25, 2020 at 12:10 am</t>
  </si>
  <si>
    <t>Sofia Landa</t>
  </si>
  <si>
    <t>lisa421@juno.com</t>
  </si>
  <si>
    <t>March 3, 2020 at 9:20 pm</t>
  </si>
  <si>
    <t>Christine</t>
  </si>
  <si>
    <t>adams.06@comcast.net</t>
  </si>
  <si>
    <t>https://daviscps.com/cherry-hill-plastic-surgeon/?gclid=CjwKCAiAnfjyBRBxEiwA-EECLMAbBAeYUshn-esi-y7U6QPEQk5RzbBnl6bgnpc-ScIDI_WxwE3Q3hoCZrAQAvD_BwE</t>
  </si>
  <si>
    <t>March 4, 2020 at 11:40 am</t>
  </si>
  <si>
    <t>Cassandra Fosler</t>
  </si>
  <si>
    <t>cassiefosler@gmail.com</t>
  </si>
  <si>
    <t>https://daviscps.com/cherry-hill-plastic-surgeon/?gclid=Cj0KCQiAwP3yBRCkARIsAABGiPpEueLhhtzODfq4QdTEapNwzYRJa1T1WFOWgsnK2wSMz5rXrgNGn0waAiasEALw_wcB</t>
  </si>
  <si>
    <t>March 5, 2020 at 1:53 pm</t>
  </si>
  <si>
    <t>Minerva Ruoz</t>
  </si>
  <si>
    <t>Minervalanena@gmail.com</t>
  </si>
  <si>
    <t>267 701 5087</t>
  </si>
  <si>
    <t>https://daviscps.com/cherry-hill-plastic-surgeon/?gclid=CjwKCAiA44LzBRB-EiwA-jJipLCfpGOwsHAvnaTcaplQurGF7KpJMp5ZDOR1HXkzOGKTZCWxNGhhkxoCgFgQAvD_BwE</t>
  </si>
  <si>
    <t>March 7, 2020 at 2:36 am</t>
  </si>
  <si>
    <t>Rasool Williams</t>
  </si>
  <si>
    <t>Makkidiaz3@gmail.com</t>
  </si>
  <si>
    <t>267-428-4010</t>
  </si>
  <si>
    <t>https://daviscps.com/cherry-hill-plastic-surgeon/?gclid=Cj0KCQiAhojzBRC3ARIsAGtNtHUXGBvp7nGKNzs36WrshXfDjWCi2-z8xeW9S7Pd8FkSDyl_6JwcYzwaArc0EALw_wcB</t>
  </si>
  <si>
    <t>Male Procedures</t>
  </si>
  <si>
    <t>March 13, 2020 at 6:40 am</t>
  </si>
  <si>
    <t>Jessica Lanser</t>
  </si>
  <si>
    <t>jlanser23@icloud.com</t>
  </si>
  <si>
    <t>https://daviscps.com/cherry-hill-plastic-surgeon/?gclid=EAIaIQobChMI4IvFt66X6AIVAYzICh2nGQ_JEAAYASAAEgKq2_D_BwE</t>
  </si>
  <si>
    <t>March 16, 2020 at 9:33 pm</t>
  </si>
  <si>
    <t>Cheryl Hall</t>
  </si>
  <si>
    <t>acr4lyfe@gmail.com</t>
  </si>
  <si>
    <t>https://daviscps.com/cherry-hill-plastic-surgeon/?gclid=Cj0KCQjwx7zzBRCcARIsABPRscOEPJ0QeYyYAZmbAZIH275853FXuznTjNhf1GXl7nNkCdWh-5KlVaEaAiNzEALw_wcB</t>
  </si>
  <si>
    <t>March 20, 2020 at 4:01 pm</t>
  </si>
  <si>
    <t>Rosemarie p Cade</t>
  </si>
  <si>
    <t>rosecade@yahoo.com</t>
  </si>
  <si>
    <t>https://daviscps.com/cherry-hill-plastic-surgeon/?gclid=Cj0KCQjw09HzBRDrARIsAG60GP8_TrwacoklLwMOPad0EEMuDnmor3xFehOsIC-vd6mA8xErxb_cP-caApAnEALw_wcB</t>
  </si>
  <si>
    <t>February 6, 2020 at 11:33 pm</t>
  </si>
  <si>
    <t>test name - mitchell</t>
  </si>
  <si>
    <t>mitchellalomar@gmail.com</t>
  </si>
  <si>
    <t>111-222-3333</t>
  </si>
  <si>
    <t>February 7, 2020 at 10:02 am</t>
  </si>
  <si>
    <t>Melanie mcconkey</t>
  </si>
  <si>
    <t>Melaniemcconkey@gmail.com</t>
  </si>
  <si>
    <t>February 8, 2020 at 12:04 pm</t>
  </si>
  <si>
    <t>Aniya Walker</t>
  </si>
  <si>
    <t>Aniyawalkerlee15@gmail.com</t>
  </si>
  <si>
    <t>February 17, 2020 at 4:41 pm</t>
  </si>
  <si>
    <t>Emily Santiago</t>
  </si>
  <si>
    <t>Emlilly08@gmail.com</t>
  </si>
  <si>
    <t>February 19, 2020 at 9:41 am</t>
  </si>
  <si>
    <t>Megan Fager</t>
  </si>
  <si>
    <t>mfager1221@icloud.com</t>
  </si>
  <si>
    <t>March 1, 2020 at 8:17 am</t>
  </si>
  <si>
    <t>Keneshia Bennett</t>
  </si>
  <si>
    <t>Jodyyankee@yahoo.com</t>
  </si>
  <si>
    <t>March 6, 2020 at 1:53 am</t>
  </si>
  <si>
    <t>James Walker</t>
  </si>
  <si>
    <t>Jameswalkernyg@gmail.com</t>
  </si>
  <si>
    <t>609-968-8512</t>
  </si>
  <si>
    <t>March 13, 2020 at 10:18 am</t>
  </si>
  <si>
    <t>Gabrielle Mcgee</t>
  </si>
  <si>
    <t>Gmcgee520@gmail.com</t>
  </si>
  <si>
    <t>Campaigns</t>
  </si>
  <si>
    <t>Budget per day</t>
  </si>
  <si>
    <t>Monthly Budget</t>
  </si>
  <si>
    <t>Plastic Surgeon - Cherry Hill, NJ</t>
  </si>
  <si>
    <t>Breast Procedures - Cherry Hill, NJ</t>
  </si>
  <si>
    <t>CoolSculpting - Cherry Hill, NJ</t>
  </si>
  <si>
    <t>Remarketing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</si>
</sst>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m-dd h:mm:ss"/>
    <numFmt numFmtId="165" formatCode="yyyy-mm-dd hh:mm:ss"/>
    <numFmt numFmtId="166" formatCode="M/d/yyyy"/>
  </numFmts>
  <fonts count="10">
    <font>
      <sz val="10.0"/>
      <color rgb="FF000000"/>
      <name val="Arial"/>
      <scheme val="minor"/>
    </font>
    <font>
      <color rgb="FFFFFFFF"/>
      <name val="Arial"/>
    </font>
    <font>
      <color rgb="FFFFFFFF"/>
      <name val="Arial"/>
      <scheme val="minor"/>
    </font>
    <font>
      <color rgb="FF000000"/>
      <name val="Arial"/>
    </font>
    <font>
      <color theme="1"/>
      <name val="Arial"/>
      <scheme val="minor"/>
    </font>
    <font>
      <u/>
      <color rgb="FF000000"/>
      <name val="Arial"/>
    </font>
    <font>
      <u/>
      <color rgb="FF0000FF"/>
    </font>
    <font>
      <color rgb="FF000000"/>
      <name val="Arial"/>
      <scheme val="minor"/>
    </font>
    <font>
      <u/>
      <color rgb="FF0000FF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3" fontId="3" numFmtId="164" xfId="0" applyAlignment="1" applyFill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3" fontId="3" numFmtId="0" xfId="0" applyAlignment="1" applyFont="1">
      <alignment horizontal="left" readingOrder="0"/>
    </xf>
    <xf borderId="0" fillId="3" fontId="5" numFmtId="0" xfId="0" applyAlignment="1" applyFont="1">
      <alignment horizontal="left" readingOrder="0"/>
    </xf>
    <xf borderId="0" fillId="0" fontId="4" numFmtId="165" xfId="0" applyFont="1" applyNumberFormat="1"/>
    <xf borderId="0" fillId="0" fontId="4" numFmtId="0" xfId="0" applyFont="1"/>
    <xf borderId="0" fillId="0" fontId="6" numFmtId="0" xfId="0" applyFont="1"/>
    <xf borderId="0" fillId="3" fontId="7" numFmtId="0" xfId="0" applyAlignment="1" applyFont="1">
      <alignment readingOrder="0"/>
    </xf>
    <xf borderId="0" fillId="3" fontId="7" numFmtId="0" xfId="0" applyFont="1"/>
    <xf borderId="0" fillId="0" fontId="4" numFmtId="166" xfId="0" applyFont="1" applyNumberFormat="1"/>
    <xf borderId="0" fillId="0" fontId="4" numFmtId="0" xfId="0" applyFont="1"/>
    <xf borderId="0" fillId="0" fontId="8" numFmtId="0" xfId="0" applyAlignment="1" applyFont="1">
      <alignment readingOrder="0"/>
    </xf>
    <xf borderId="0" fillId="0" fontId="4" numFmtId="164" xfId="0" applyFont="1" applyNumberFormat="1"/>
    <xf borderId="0" fillId="0" fontId="4" numFmtId="10" xfId="0" applyFont="1" applyNumberFormat="1"/>
    <xf borderId="0" fillId="3" fontId="7" numFmtId="10" xfId="0" applyFont="1" applyNumberFormat="1"/>
    <xf borderId="0" fillId="0" fontId="9" numFmtId="0" xfId="0" applyAlignment="1" applyFont="1">
      <alignment readingOrder="0"/>
    </xf>
    <xf borderId="0" fillId="0" fontId="9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K1000" sheet="XXX-Phone Calls"/>
  </cacheSource>
  <cacheFields>
    <cacheField name="Date/Time" numFmtId="165">
      <sharedItems containsDate="1" containsString="0" containsBlank="1">
        <d v="2020-02-07T11:25:39Z"/>
        <d v="2020-02-10T14:17:44Z"/>
        <d v="2020-02-11T18:37:47Z"/>
        <d v="2020-02-12T09:48:37Z"/>
        <d v="2020-02-13T16:02:36Z"/>
        <d v="2020-02-14T11:05:48Z"/>
        <d v="2020-02-14T11:06:03Z"/>
        <d v="2020-02-14T11:06:31Z"/>
        <d v="2020-02-14T15:01:43Z"/>
        <d v="2020-02-14T15:55:12Z"/>
        <d v="2020-02-17T15:12:59Z"/>
        <d v="2020-02-17T15:16:54Z"/>
        <d v="2020-02-18T09:39:44Z"/>
        <d v="2020-02-21T13:58:51Z"/>
        <d v="2020-03-04T10:24:24Z"/>
        <d v="2020-03-05T09:37:50Z"/>
        <d v="2020-03-05T14:24:59Z"/>
        <d v="2020-03-07T17:49:38Z"/>
        <d v="2020-03-09T13:50:00Z"/>
        <d v="2020-03-09T13:50:38Z"/>
        <d v="2020-03-10T16:43:19Z"/>
        <d v="2020-03-11T09:29:30Z"/>
        <d v="2020-03-12T12:15:03Z"/>
        <d v="2020-03-18T14:33:14Z"/>
        <d v="2020-03-19T11:10:59Z"/>
        <d v="2020-03-23T09:29:41Z"/>
        <d v="2020-03-23T13:47:40Z"/>
        <d v="2020-03-24T16:44:54Z"/>
        <d v="2020-05-01T15:46:13Z"/>
        <d v="2020-05-21T13:55:25Z"/>
        <d v="2020-05-21T13:55:53Z"/>
        <d v="2020-07-11T15:09:50Z"/>
        <d v="2020-08-13T18:50:31Z"/>
        <d v="2020-09-12T17:24:15Z"/>
        <d v="2020-12-02T15:53:41Z"/>
        <d v="2020-12-02T15:54:10Z"/>
        <d v="2020-12-29T11:32:59Z"/>
        <d v="2021-01-04T12:31:35Z"/>
        <m/>
      </sharedItems>
    </cacheField>
    <cacheField name="Name" numFmtId="0">
      <sharedItems containsBlank="1">
        <s v="DIDEROT MARCELI"/>
        <s v="MILAGRO ESPINAL"/>
        <s v="PHILADELPHI, PA"/>
        <s v="CAREY ANDREA"/>
        <s v="HABIB,REMON"/>
        <s v="DESPINA TSILIKA"/>
        <s v="LEAONA HIBBERT"/>
        <s v="LISS ABBY"/>
        <s v="HAMPTON BH"/>
        <s v="MCFARLAND KATHI"/>
        <s v="ANDREA SMULL"/>
        <s v="TRENTON, NJ"/>
        <s v="DAWN THOMPSON"/>
        <s v="JACQUELINE THOM"/>
        <s v="WEST NORRIT, PA"/>
        <s v="KAPLAN LINDA"/>
        <s v="GUEVARA MELVA"/>
        <s v="RALAT LUIS"/>
        <s v="HADDONFIELD, NJ"/>
        <s v="MATHEW J"/>
        <s v="MOORESTOWN, NJ"/>
        <s v="BAILEY,LATINA"/>
        <s v="STEWART BETH"/>
        <s v="ILLIANO CLAUDIO"/>
        <m/>
      </sharedItems>
    </cacheField>
    <cacheField name="Phone Number" numFmtId="0">
      <sharedItems containsString="0" containsBlank="1" containsNumber="1" containsInteger="1">
        <n v="1.9547734131E10"/>
        <n v="1.8564080333E10"/>
        <n v="1.2677699582E10"/>
        <n v="1.6098288415E10"/>
        <n v="1.2672070734E10"/>
        <n v="1.2015759034E10"/>
        <n v="1.6092387363E10"/>
        <n v="1.6099226959E10"/>
        <n v="1.609267903E10"/>
        <n v="1.6098659428E10"/>
        <n v="1.6093139831E10"/>
        <n v="1.6094626548E10"/>
        <n v="1.8568700882E10"/>
        <n v="1.8563832091E10"/>
        <n v="1.267428401E10"/>
        <n v="1.6092206374E10"/>
        <n v="1.2155140582E10"/>
        <n v="1.7172014284E10"/>
        <n v="1.8562982359E10"/>
        <n v="1.7323543701E10"/>
        <n v="1.8562428846E10"/>
        <n v="1.8564266425E10"/>
        <n v="1.6094424887E10"/>
        <n v="1.8563041084E10"/>
        <m/>
      </sharedItems>
    </cacheField>
    <cacheField name="City" numFmtId="0">
      <sharedItems containsBlank="1">
        <s v="Pompano Beach"/>
        <s v="Camden"/>
        <s v="Philadelphia"/>
        <s v="Haddon Heights"/>
        <s v="Hackensack"/>
        <s v="Mount Holly"/>
        <s v="Princeton"/>
        <s v="Trenton"/>
        <s v="Haddonfield"/>
        <s v="Lancaster"/>
        <s v="New Brunswick"/>
        <s v="Moorestown"/>
        <s v="Atlantic City"/>
        <m/>
      </sharedItems>
    </cacheField>
    <cacheField name="State" numFmtId="0">
      <sharedItems containsBlank="1">
        <s v="FL"/>
        <s v="NJ"/>
        <s v="PA"/>
        <m/>
      </sharedItems>
    </cacheField>
    <cacheField name="Country" numFmtId="0">
      <sharedItems containsBlank="1">
        <s v="US"/>
        <m/>
      </sharedItems>
    </cacheField>
    <cacheField name="Agent Number" numFmtId="0">
      <sharedItems containsString="0" containsBlank="1">
        <m/>
      </sharedItems>
    </cacheField>
    <cacheField name="Duration (seconds)" numFmtId="0">
      <sharedItems containsBlank="1">
        <s v="2m 11s"/>
        <s v="8m 45s"/>
        <s v="16s"/>
        <s v="2m 15s"/>
        <s v="1m 9s"/>
        <s v="(abandoned)"/>
        <s v="5m 6s"/>
        <s v="19s"/>
        <s v="1m 39s"/>
        <s v="1m 38s"/>
        <s v="11m 44s"/>
        <s v="1m 14s"/>
        <s v="1m 11s"/>
        <s v="1m 6s"/>
        <s v="5m 35s"/>
        <s v="28s"/>
        <s v="25s"/>
        <s v="26s"/>
        <s v="4m 10s"/>
        <s v="2m 18s"/>
        <s v="4m 21s"/>
        <s v="51s"/>
        <s v="34s"/>
        <s v="5m 14s"/>
        <s v="1m 34s"/>
        <s v="24s"/>
        <s v="20s"/>
        <s v="12s"/>
        <s v="22s"/>
        <s v="5m 16s"/>
        <s v="45s"/>
        <m/>
      </sharedItems>
    </cacheField>
    <cacheField name="Recording Url" numFmtId="0">
      <sharedItems containsBlank="1">
        <s v="https://app.callrail.com/v2/a/951042498/calls/883686843/recording?access_key=7390b8e13cc5d4dfc471"/>
        <s v="https://app.callrail.com/v2/a/951042498/calls/343810468/recording?access_key=860861e53d597fd1999a"/>
        <s v="https://app.callrail.com/v2/a/951042498/calls/324561946/recording?access_key=6558af666599466741ed"/>
        <s v="https://app.callrail.com/v2/a/951042498/calls/670613904/recording?access_key=d8cd5c2a70367e38c02d"/>
        <s v="https://app.callrail.com/v2/a/951042498/calls/403577366/recording?access_key=9a7ea48702aab4fd4e80"/>
        <m/>
        <s v="https://app.callrail.com/v2/a/951042498/calls/772743941/recording?access_key=ab92b165c143907ea16b"/>
        <s v="https://app.callrail.com/v2/a/951042498/calls/412446600/recording?access_key=90ecd12110053785cf13"/>
        <s v="https://app.callrail.com/v2/a/951042498/calls/219847058/recording?access_key=6ed34602facdde0b315f"/>
        <s v="https://app.callrail.com/v2/a/951042498/calls/594595615/recording?access_key=ee9642d5f22c16e0fa5c"/>
        <s v="https://app.callrail.com/v2/a/951042498/calls/416394319/recording?access_key=30d0f77201eb5c7fa9db"/>
        <s v="https://app.callrail.com/v2/a/951042498/calls/405098594/recording?access_key=909c7691f7bd546cfd23"/>
        <s v="https://app.callrail.com/v2/a/951042498/calls/651307793/recording?access_key=9c245375dbc6bfc8bc0c"/>
        <s v="https://app.callrail.com/v2/a/951042498/calls/CALb5406775bd324d89ba3cc80146bae5a5/recording?access_key=79b0b6aa4568f05d4e23"/>
        <s v="https://app.callrail.com/v2/a/951042498/calls/CALc7d3df2431c749f2a4b0279ebf3c8e6a/recording?access_key=807b5c89254811aa0eea"/>
        <s v="https://app.callrail.com/v2/a/951042498/calls/CAL2b659844795d47a993af9a93bf292438/recording?access_key=7a9b0ff6517666b12eab"/>
        <s v="https://app.callrail.com/v2/a/951042498/calls/CALe74f975452444c0a9b03b1dc7e1a3163/recording?access_key=a09f69498fa7c6e89d0a"/>
        <s v="https://app.callrail.com/v2/a/951042498/calls/CALc974c164923e4f27a085a2acb2b72757/recording?access_key=70c638fca2f15ae28a93"/>
        <s v="https://app.callrail.com/v2/a/951042498/calls/CALe1ad727b5fa54d149451ad9b05b1d1f6/recording?access_key=9872fc970017776d7788"/>
        <s v="https://app.callrail.com/v2/a/951042498/calls/CAL1f3cb755fe45414fa9e5f222f644327a/recording?access_key=3bbdc9537683c4bc1801"/>
        <s v="https://app.callrail.com/v2/a/951042498/calls/CAL40c6c9f9bcba4600ae85014a9c343acc/recording?access_key=bed749af46123d3df7eb"/>
        <s v="https://app.callrail.com/v2/a/951042498/calls/CALa50bf02d6b324af09a322b06fd28d5b5/recording?access_key=ed5c57312ee3c818884e"/>
        <s v="https://app.callrail.com/v2/a/951042498/calls/CAL7faed2e62a3a4f15a869c096fd6efdb8/recording?access_key=cc389822963ca5356a1d"/>
        <s v="https://app.callrail.com/v2/a/951042498/calls/CAL6dc092234da24362ae97999f26264f77/recording?access_key=a86d0ce72b34b79ce5d9"/>
        <s v="https://app.callrail.com/v2/a/951042498/calls/CALff0fe128c4c542d4bee0f34b6445b991/recording?access_key=43de5c8b6d731481f22c"/>
        <s v="https://app.callrail.com/v2/a/951042498/calls/CAL2ea4fbe94b8d49469b2825dddcd59e0f/recording?access_key=6f564f0f481aa9b42e1d"/>
        <s v="https://app.callrail.com/v2/a/951042498/calls/CAL13bf61f89ae540b3961089ff4cc2d28f/recording?access_key=77ddc5319d7094518e40"/>
        <s v="https://app.callrail.com/v2/a/951042498/calls/CALaeb76c45d8cc4e4680ae958e197fffb3/recording?access_key=d13eef3732ab743b6343"/>
        <s v="https://app.callrail.com/v2/a/951042498/calls/CAL8bfee878bc7245388356efa0925a6fb6/recording?access_key=c33dc433bf775d2e60b0"/>
        <s v="https://app.callrail.com/v2/a/951042498/calls/CALa5dc76402952467bb30a251b7cc26b9b/recording?access_key=52b05cec97f097de657d"/>
        <s v="https://app.callrail.com/v2/a/951042498/calls/CALc4a964c156ea448997ab784da0849c7d/recording?access_key=699f7cc923b009cd49e4"/>
        <s v="https://app.callrail.com/v2/a/951042498/calls/CAL012342247bb34d55a9c6e90dcb17dd52/recording?access_key=95977b57ddf27a3442f0"/>
        <s v="https://app.callrail.com/v2/a/951042498/calls/CAL9af13d20ad4543c0bc7e352fb3497fa9/recording?access_key=92e161b09b2bdb790ed9"/>
        <s v="https://app.callrail.com/v2/a/951042498/calls/CAL966532390bbd40b68682299ed6bf42c4/recording?access_key=c2eaa3aaad38bde5df03"/>
        <s v="https://app.callrail.com/v2/a/951042498/calls/CALa2c701cdb05f4726a4c93d3fc512bfa2/recording?access_key=730a7ecef67f38246ac2"/>
        <s v="https://app.callrail.com/v2/a/951042498/calls/CALb696117ac4404798bf21a7e0e7e4fc3a/recording?access_key=4ef36cd02c35f15f485f"/>
      </sharedItems>
    </cacheField>
    <cacheField name="Channel" numFmtId="0">
      <sharedItems containsBlank="1">
        <s v="Google Ads"/>
        <m/>
      </sharedItems>
    </cacheField>
    <cacheField name="Call Type" numFmtId="0">
      <sharedItems containsBlank="1">
        <s v="Plastic Surgeon"/>
        <s v="Google Ads Maps"/>
        <s v="CoolSculpting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XXX-Pivot Table 1" cacheId="0" dataCaption="" rowGrandTotals="0" compact="0" compactData="0">
  <location ref="A1:D40" firstHeaderRow="0" firstDataRow="3" firstDataCol="0"/>
  <pivotFields>
    <pivotField name="Date/Time" axis="axisRow" compact="0" numFmtId="165" outline="0" multipleItemSelectionAllowed="1" showAll="0" sortType="ascending" defaultSubtotal="0">
      <items>
        <item x="3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Name" axis="axisRow" compact="0" outline="0" multipleItemSelectionAllowed="1" showAll="0" sortType="ascending" defaultSubtotal="0">
      <items>
        <item x="24"/>
        <item x="10"/>
        <item x="21"/>
        <item x="3"/>
        <item x="12"/>
        <item x="5"/>
        <item x="0"/>
        <item x="16"/>
        <item x="4"/>
        <item x="18"/>
        <item x="8"/>
        <item x="23"/>
        <item x="13"/>
        <item x="15"/>
        <item x="6"/>
        <item x="7"/>
        <item x="19"/>
        <item x="9"/>
        <item x="1"/>
        <item x="20"/>
        <item x="2"/>
        <item x="17"/>
        <item x="22"/>
        <item x="11"/>
        <item x="14"/>
      </items>
    </pivotField>
    <pivotField name="Phone Numb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Cit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State" compact="0" outline="0" multipleItemSelectionAllowed="1" showAll="0">
      <items>
        <item x="0"/>
        <item x="1"/>
        <item x="2"/>
        <item x="3"/>
        <item t="default"/>
      </items>
    </pivotField>
    <pivotField name="Country" compact="0" outline="0" multipleItemSelectionAllowed="1" showAll="0">
      <items>
        <item x="0"/>
        <item x="1"/>
        <item t="default"/>
      </items>
    </pivotField>
    <pivotField name="Agent Number" compact="0" outline="0" multipleItemSelectionAllowed="1" showAll="0">
      <items>
        <item x="0"/>
        <item t="default"/>
      </items>
    </pivotField>
    <pivotField name="Duration (seconds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Recording Ur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Channel" axis="axisRow" compact="0" outline="0" multipleItemSelectionAllowed="1" showAll="0" sortType="ascending">
      <items>
        <item x="1"/>
        <item x="0"/>
        <item t="default"/>
      </items>
    </pivotField>
    <pivotField name="Call Type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0"/>
    <field x="1"/>
    <field x="9"/>
  </row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daviscps.com/coolsculpting/" TargetMode="External"/><Relationship Id="rId194" Type="http://schemas.openxmlformats.org/officeDocument/2006/relationships/hyperlink" Target="https://daviscps.com/coolsculpting/" TargetMode="External"/><Relationship Id="rId193" Type="http://schemas.openxmlformats.org/officeDocument/2006/relationships/hyperlink" Target="https://daviscps.com/coolsculpting/" TargetMode="External"/><Relationship Id="rId192" Type="http://schemas.openxmlformats.org/officeDocument/2006/relationships/hyperlink" Target="https://daviscps.com/body-procedures-cherry-hill/coolsculpting-for-body/?gclid=Cj0KCQjw1dGJBhD4ARIsANb6OdlfXuwICu3yXbgvAi56Do3TzJ85YxbL0Fc_zHhlMmZFYhorT8B5A54aApfjEALw_wcB" TargetMode="External"/><Relationship Id="rId191" Type="http://schemas.openxmlformats.org/officeDocument/2006/relationships/hyperlink" Target="https://daviscps.com/body-procedures-cherry-hill/coolsculpting-for-body/?gclid=CjwKCAjwj8eJBhA5EiwAg3z0mxaxgoPqenPE9QN0RkFNZfIDnQOd5YK8E3bTSTNip1nacWiH5CGwXxoCh94QAvD_BwE" TargetMode="External"/><Relationship Id="rId187" Type="http://schemas.openxmlformats.org/officeDocument/2006/relationships/hyperlink" Target="https://daviscps.com/body-procedures-cherry-hill/coolsculpting-for-body/?gclid=CjwKCAjw95yJBhAgEiwAmRrutKC6_lbol_g_NmgEsKzzqfWn8c2aM3NCrmcf1YPaA3SZGt6aqavb-RoCZGUQAvD_BwE" TargetMode="External"/><Relationship Id="rId186" Type="http://schemas.openxmlformats.org/officeDocument/2006/relationships/hyperlink" Target="https://daviscps.com/body-procedures-cherry-hill/coolsculpting-for-body/?gclid=EAIaIQobChMIj5r0k4PO8gIVCITICh0tlQSdEAAYAiAAEgLko_D_BwE" TargetMode="External"/><Relationship Id="rId185" Type="http://schemas.openxmlformats.org/officeDocument/2006/relationships/hyperlink" Target="https://daviscps.com/body-procedures-cherry-hill/coolsculpting-for-body/?gclid=EAIaIQobChMInvi0hL_K8gIVh5WzCh0n7w1MEAAYAyAAEgIIKPD_BwE" TargetMode="External"/><Relationship Id="rId184" Type="http://schemas.openxmlformats.org/officeDocument/2006/relationships/hyperlink" Target="https://daviscps.com/body-procedures-cherry-hill/coolsculpting-for-body/?gclid=Cj0KCQjwsZKJBhC0ARIsAJ96n3U52bpvLOu6KfH9OtCWn-aQAGF-pxC6hRh3lPq5KYgRZutkiDHpk18aAgJiEALw_wcB" TargetMode="External"/><Relationship Id="rId189" Type="http://schemas.openxmlformats.org/officeDocument/2006/relationships/hyperlink" Target="https://daviscps.com/body-procedures-cherry-hill/coolsculpting-for-body/?gclid=EAIaIQobChMIlamX-obb8gIVyMmUCR3ynAGwEAAYAiAAEgJCdPD_BwE" TargetMode="External"/><Relationship Id="rId188" Type="http://schemas.openxmlformats.org/officeDocument/2006/relationships/hyperlink" Target="https://daviscps.com/body-procedures-cherry-hill/coolsculpting-for-body/?gclid=EAIaIQobChMIquWw2sbS8gIVN9SzCh2FUQ2iEAAYAiAAEgKtX_D_BwE" TargetMode="External"/><Relationship Id="rId183" Type="http://schemas.openxmlformats.org/officeDocument/2006/relationships/hyperlink" Target="https://daviscps.com/body-procedures-cherry-hill/coolsculpting-for-body/?gclid=Cj0KCQjwjo2JBhCRARIsAFG667VslE74ykH68ogSLHxttpaItcf4SOghGKnK0hj8pp6zFX-F0a1e2yMaAqK6EALw_wcB" TargetMode="External"/><Relationship Id="rId182" Type="http://schemas.openxmlformats.org/officeDocument/2006/relationships/hyperlink" Target="https://daviscps.com/body-procedures-cherry-hill/coolsculpting-for-body/?gclid=Cj0KCQjwjo2JBhCRARIsAFG667VBmZo_v54y5Gosyo2VY_M401b0XAY9fR_0AIAvK8LWexhpBpRvCGwaAvXgEALw_wcB" TargetMode="External"/><Relationship Id="rId181" Type="http://schemas.openxmlformats.org/officeDocument/2006/relationships/hyperlink" Target="https://daviscps.com/body-procedures-cherry-hill/coolsculpting-for-body/?gclid=CjwKCAjw64eJBhAGEiwABr9o2K0lccFaY-gsQM4JxQXixmrKOziu3M20uy9o9WpALIqg6Rwp_GhT5xoCP58QAvD_BwE" TargetMode="External"/><Relationship Id="rId180" Type="http://schemas.openxmlformats.org/officeDocument/2006/relationships/hyperlink" Target="https://daviscps.com/body-procedures-cherry-hill/coolsculpting-for-body/" TargetMode="External"/><Relationship Id="rId176" Type="http://schemas.openxmlformats.org/officeDocument/2006/relationships/hyperlink" Target="https://daviscps.com/body-procedures-cherry-hill/coolsculpting-for-body/?gclid=EAIaIQobChMI2vz_m42u8gIV_2xvBB2WLwrTEAAYAyAAEgIqaPD_BwE" TargetMode="External"/><Relationship Id="rId297" Type="http://schemas.openxmlformats.org/officeDocument/2006/relationships/hyperlink" Target="https://daviscps.com/body-procedures-cherry-hill/coolsculpting-for-body/" TargetMode="External"/><Relationship Id="rId175" Type="http://schemas.openxmlformats.org/officeDocument/2006/relationships/hyperlink" Target="https://daviscps.com/coolsculpting/" TargetMode="External"/><Relationship Id="rId296" Type="http://schemas.openxmlformats.org/officeDocument/2006/relationships/hyperlink" Target="https://daviscps.com/body-procedures-cherry-hill/coolsculpting-for-body/?gclid=Cj0KCQiAuvOPBhDXARIsAKzLQ8HCmbe4F_c2gdm3Yc-dRf7HlJpREan7w1HcfMYGcx7DuInWOTX_GCQaAhtNEALw_wcB" TargetMode="External"/><Relationship Id="rId174" Type="http://schemas.openxmlformats.org/officeDocument/2006/relationships/hyperlink" Target="https://daviscps.com/coolsculpting/" TargetMode="External"/><Relationship Id="rId295" Type="http://schemas.openxmlformats.org/officeDocument/2006/relationships/hyperlink" Target="https://daviscps.com/body-procedures-cherry-hill/coolsculpting-for-body/?gclid=CjwKCAiAl-6PBhBCEiwAc2GOVEHd0PW_eR98S2Sw62RJmvlJbXA6boG6B59Xdqx7gDo-y_f0SCDMsRoCiS4QAvD_BwE" TargetMode="External"/><Relationship Id="rId173" Type="http://schemas.openxmlformats.org/officeDocument/2006/relationships/hyperlink" Target="https://daviscps.com/body-procedures-cherry-hill/coolsculpting-for-body/?gclid=CjwKCAjwpMOIBhBAEiwAy5M6YLINB6KFeYAo9zVSuasACF3G149Hq47IY8KRMxAYrMTLGZU2wT_-_BoCvEoQAvD_BwE" TargetMode="External"/><Relationship Id="rId294" Type="http://schemas.openxmlformats.org/officeDocument/2006/relationships/hyperlink" Target="https://daviscps.com/body-procedures-cherry-hill/coolsculpting-for-body/?gclid=CjwKCAiAl-6PBhBCEiwAc2GOVLoh5Wj-lNCNJVfi1vsuISBPPBv2BSVnni1TmfJrz-lLTG5sGvy4WxoCLw0QAvD_BwE" TargetMode="External"/><Relationship Id="rId179" Type="http://schemas.openxmlformats.org/officeDocument/2006/relationships/hyperlink" Target="https://daviscps.com/body-procedures-cherry-hill/coolsculpting-for-body/?gclid=EAIaIQobChMIxZymmY-78gIVKebjBx0sMApTEAAYAiAAEgJcFPD_BwE" TargetMode="External"/><Relationship Id="rId178" Type="http://schemas.openxmlformats.org/officeDocument/2006/relationships/hyperlink" Target="https://daviscps.com/body-procedures-cherry-hill/coolsculpting-for-body/?gclid=CjwKCAjw3_KIBhA2EiwAaAAliggxGxX2t0UgxX_00B8Amue5jXbkexuVz2neD5z68fkPYXsb5Ar03RoC3aYQAvD_BwE" TargetMode="External"/><Relationship Id="rId299" Type="http://schemas.openxmlformats.org/officeDocument/2006/relationships/hyperlink" Target="https://daviscps.com/body-procedures-cherry-hill/coolsculpting-for-body/" TargetMode="External"/><Relationship Id="rId177" Type="http://schemas.openxmlformats.org/officeDocument/2006/relationships/hyperlink" Target="https://daviscps.com/body-procedures-cherry-hill/coolsculpting-for-body/?gclid=CjwKCAjw092IBhAwEiwAxR1lRpDU6Ro4Rt33ueHfgRUuLvRt4Pbk9MGUIFQSeSdgv1mIU5i1oYGtyhoCFpsQAvD_BwE" TargetMode="External"/><Relationship Id="rId298" Type="http://schemas.openxmlformats.org/officeDocument/2006/relationships/hyperlink" Target="https://daviscps.com/body-procedures-cherry-hill/coolsculpting-for-body/?gclid=Cj0KCQiAgP6PBhDmARIsAPWMq6lai7w0IyALtNdMNZeycHGecHnJjP5QURszGgkc4sZnMCkYBb3F-n8aAuGzEALw_wcB" TargetMode="External"/><Relationship Id="rId198" Type="http://schemas.openxmlformats.org/officeDocument/2006/relationships/hyperlink" Target="https://daviscps.com/body-procedures-cherry-hill/coolsculpting-for-body/?gclid=CjwKCAjwy7CKBhBMEiwA0Eb7al2kkk8KAtA17nXgMYYXF-STNTtk5oMfGH6tcB_SO6-h34V8axNGvhoC-yYQAvD_BwE" TargetMode="External"/><Relationship Id="rId197" Type="http://schemas.openxmlformats.org/officeDocument/2006/relationships/hyperlink" Target="https://daviscps.com/coolsculpting/" TargetMode="External"/><Relationship Id="rId196" Type="http://schemas.openxmlformats.org/officeDocument/2006/relationships/hyperlink" Target="https://daviscps.com/body-procedures-cherry-hill/coolsculpting-for-body/?gclid=CjwKCAjw4qCKBhAVEiwAkTYsPAz_dI8ZZ1oLZ22oBmeNAERWA3G4nmxgp5AtjcJeMWPosEf7zOcXjBoCyCsQAvD_BwE" TargetMode="External"/><Relationship Id="rId195" Type="http://schemas.openxmlformats.org/officeDocument/2006/relationships/hyperlink" Target="https://daviscps.com/body-procedures-cherry-hill/coolsculpting-for-body/?gclid=EAIaIQobChMIotKImqmL8wIVCvezCh1gMQ_tEAAYBCAAEgKXYfD_BwE" TargetMode="External"/><Relationship Id="rId199" Type="http://schemas.openxmlformats.org/officeDocument/2006/relationships/hyperlink" Target="https://daviscps.com/coolsculpting/" TargetMode="External"/><Relationship Id="rId150" Type="http://schemas.openxmlformats.org/officeDocument/2006/relationships/hyperlink" Target="https://daviscps.com/body-procedures-cherry-hill/coolsculpting-for-body/" TargetMode="External"/><Relationship Id="rId271" Type="http://schemas.openxmlformats.org/officeDocument/2006/relationships/hyperlink" Target="https://daviscps.com/body-procedures-cherry-hill/coolsculpting-for-body/?gclid=Cj0KCQiAw9qOBhC-ARIsAG-rdn47NFa9X58BC4fwIsrjGBtdLN8JobsMiwzFLiElXvc8ga8WahnJemcaApb7EALw_wcB" TargetMode="External"/><Relationship Id="rId392" Type="http://schemas.openxmlformats.org/officeDocument/2006/relationships/hyperlink" Target="https://daviscps.com/body-procedures-cherry-hill/coolsculpting-for-body/?gclid=EAIaIQobChMIwtu3_ey-9wIVEITICh35PwrAEAAYBCAAEgIVIfD_BwE" TargetMode="External"/><Relationship Id="rId270" Type="http://schemas.openxmlformats.org/officeDocument/2006/relationships/hyperlink" Target="https://daviscps.com/body-procedures-cherry-hill/coolsculpting-for-body/?gclid=Cj0KCQiAoNWOBhCwARIsAAiHnEh5eWt_oIx__qjLolcA306SN4xKz5HImqrIwVWc5l2mmMw6K36N610aAlyOEALw_wcB" TargetMode="External"/><Relationship Id="rId391" Type="http://schemas.openxmlformats.org/officeDocument/2006/relationships/hyperlink" Target="https://daviscps.com/body-procedures-cherry-hill/coolsculpting-for-body/?gclid=Cj0KCQjwvLOTBhCJARIsACVldV2oDNwyIPk4-fFQeHsSMzUWsCg9QvG39S-Ist45EXv_5dhj6FogcRIaAhipEALw_wcB" TargetMode="External"/><Relationship Id="rId390" Type="http://schemas.openxmlformats.org/officeDocument/2006/relationships/hyperlink" Target="https://daviscps.com/body-procedures-cherry-hill/coolsculpting-for-body/" TargetMode="External"/><Relationship Id="rId1" Type="http://schemas.openxmlformats.org/officeDocument/2006/relationships/hyperlink" Target="https://daviscps.com/body-procedures-cherry-hill/coolsculpting-for-body/?gclid=Cj0KCQiAqo3-BRDoARIsAE5vnaJ5AS5pL5YEiXFKLEatbN0CuHzWZkCXyjOt1DHhon_AIO1Et6QQLvIaApn7EALw_wcB" TargetMode="External"/><Relationship Id="rId2" Type="http://schemas.openxmlformats.org/officeDocument/2006/relationships/hyperlink" Target="https://daviscps.com/body-procedures-cherry-hill/coolsculpting-for-body/" TargetMode="External"/><Relationship Id="rId3" Type="http://schemas.openxmlformats.org/officeDocument/2006/relationships/hyperlink" Target="https://daviscps.com/body-procedures-cherry-hill/coolsculpting-for-body/?gclid=Cj0KCQiAtqL-BRC0ARIsAF4K3WFEEPsf-nQVXnuNpbvE1CglAkk1aam4mou4Czu0aw5Y5p-EPwIXRcMaAn8rEALw_wcB" TargetMode="External"/><Relationship Id="rId149" Type="http://schemas.openxmlformats.org/officeDocument/2006/relationships/hyperlink" Target="https://daviscps.com/body-procedures-cherry-hill/coolsculpting-for-body/?gclid=EAIaIQobChMIwPu5t4qs3AIVAQAAAB0BAAAAEAAYACAAEgJVzfD_BwE" TargetMode="External"/><Relationship Id="rId4" Type="http://schemas.openxmlformats.org/officeDocument/2006/relationships/hyperlink" Target="https://daviscps.com/body-procedures-cherry-hill/coolsculpting-for-body/?gclid=EAIaIQobChMI_s3MpZG97QIVXgiICR3iiwgyEAAYAiAAEgIurfD_BwE" TargetMode="External"/><Relationship Id="rId148" Type="http://schemas.openxmlformats.org/officeDocument/2006/relationships/hyperlink" Target="https://daviscps.com/coolsculpting/" TargetMode="External"/><Relationship Id="rId269" Type="http://schemas.openxmlformats.org/officeDocument/2006/relationships/hyperlink" Target="https://daviscps.com/body-procedures-cherry-hill/coolsculpting-for-body/?gclid=EAIaIQobChMIj5qJ7tWb9QIVqP_ICh2A-wxhEAAYAyAAEgJHkvD_BwE" TargetMode="External"/><Relationship Id="rId9" Type="http://schemas.openxmlformats.org/officeDocument/2006/relationships/hyperlink" Target="https://daviscps.com/body-procedures-cherry-hill/coolsculpting-for-body/?gclid=EAIaIQobChMIxKDA_-T17QIVRq-GCh0C1AlFEAAYAyAAEgKR3_D_BwE" TargetMode="External"/><Relationship Id="rId143" Type="http://schemas.openxmlformats.org/officeDocument/2006/relationships/hyperlink" Target="https://daviscps.com/body-procedures-cherry-hill/coolsculpting-for-body/?gclid=EAIaIQobChMIwPu5t4qs3AIVAQAAAB0BAAAAEAAYACAAEgJVzfD_BwE" TargetMode="External"/><Relationship Id="rId264" Type="http://schemas.openxmlformats.org/officeDocument/2006/relationships/hyperlink" Target="https://daviscps.com/body-procedures-cherry-hill/coolsculpting-for-body/?gclid=CjwKCAiAn5uOBhADEiwA_pZwcI4gyMcoH9VO1ByG8Z-l-SLPkeBs9BIczT5ZwjVGtgRlscWAgbtOuRoCXhsQAvD_BwE" TargetMode="External"/><Relationship Id="rId385" Type="http://schemas.openxmlformats.org/officeDocument/2006/relationships/hyperlink" Target="https://daviscps.com/body-procedures-cherry-hill/coolsculpting-for-body/?gclid=Cj0KCQjw06OTBhC_ARIsAAU1yOVwNB0WlgHNGbxeVct98Z82oQTO_V-mM00Z83ELVWgyETekckkSYqEaAuXbEALw_wcB" TargetMode="External"/><Relationship Id="rId142" Type="http://schemas.openxmlformats.org/officeDocument/2006/relationships/hyperlink" Target="https://daviscps.com/coolsculpting/" TargetMode="External"/><Relationship Id="rId263" Type="http://schemas.openxmlformats.org/officeDocument/2006/relationships/hyperlink" Target="https://daviscps.com/body-procedures-cherry-hill/coolsculpting-for-body/?gclid=EAIaIQobChMIt_-Qo4f69AIV9P_jBx1FlwjpEAAYAiAAEgIvr_D_BwE" TargetMode="External"/><Relationship Id="rId384" Type="http://schemas.openxmlformats.org/officeDocument/2006/relationships/hyperlink" Target="https://daviscps.com/body-procedures-cherry-hill/coolsculpting-for-body/?gclid=EAIaIQobChMI1tuQu4uw9wIVoffjBx34cwIjEAAYAiAAEgIgC_D_BwE" TargetMode="External"/><Relationship Id="rId141" Type="http://schemas.openxmlformats.org/officeDocument/2006/relationships/hyperlink" Target="https://daviscps.com/coolsculpting/" TargetMode="External"/><Relationship Id="rId262" Type="http://schemas.openxmlformats.org/officeDocument/2006/relationships/hyperlink" Target="https://daviscps.com/body-procedures-cherry-hill/coolsculpting-for-body/?gclid=CjwKCAiAtouOBhA6EiwA2nLKH-0UV1n-PvP-HE9udUz_as7YNlWAGFc3p6NRS4XgOtfMa5r2IIEapBoCq1oQAvD_BwE" TargetMode="External"/><Relationship Id="rId383" Type="http://schemas.openxmlformats.org/officeDocument/2006/relationships/hyperlink" Target="https://daviscps.com/body-procedures-cherry-hill/coolsculpting-for-body/" TargetMode="External"/><Relationship Id="rId140" Type="http://schemas.openxmlformats.org/officeDocument/2006/relationships/hyperlink" Target="https://daviscps.com/coolsculpting/" TargetMode="External"/><Relationship Id="rId261" Type="http://schemas.openxmlformats.org/officeDocument/2006/relationships/hyperlink" Target="https://daviscps.com/body-procedures-cherry-hill/coolsculpting-for-body/?gclid=Cj0KCQiAk4aOBhCTARIsAFWFP9GtZxB3v24zVNsZG4X-i1xG7qKB2geksKj1hCh1g8VpyWDZKFVZnLUaAv5VEALw_wcB" TargetMode="External"/><Relationship Id="rId382" Type="http://schemas.openxmlformats.org/officeDocument/2006/relationships/hyperlink" Target="https://daviscps.com/coolsculpting/" TargetMode="External"/><Relationship Id="rId5" Type="http://schemas.openxmlformats.org/officeDocument/2006/relationships/hyperlink" Target="https://daviscps.com/body-procedures-cherry-hill/coolsculpting-for-body/?gclid=EAIaIQobChMIl_Da6fTG7QIVDfrICh0LbgngEAAYASAAEgJ5RvD_BwE" TargetMode="External"/><Relationship Id="rId147" Type="http://schemas.openxmlformats.org/officeDocument/2006/relationships/hyperlink" Target="https://daviscps.com/body-procedures-cherry-hill/coolsculpting-for-body/?gclid=EAIaIQobChMIwPu5t4qs3AIVAQAAAB0BAAAAEAAYACAAEgJVzfD_BwE" TargetMode="External"/><Relationship Id="rId268" Type="http://schemas.openxmlformats.org/officeDocument/2006/relationships/hyperlink" Target="https://daviscps.com/body-procedures-cherry-hill/coolsculpting-for-body/" TargetMode="External"/><Relationship Id="rId389" Type="http://schemas.openxmlformats.org/officeDocument/2006/relationships/hyperlink" Target="https://daviscps.com/coolsculpting/" TargetMode="External"/><Relationship Id="rId6" Type="http://schemas.openxmlformats.org/officeDocument/2006/relationships/hyperlink" Target="https://daviscps.com/body-procedures-cherry-hill/coolsculpting-for-body/?gclid=CjwKCAiAt9z-BRBCEiwA_bWv-JOCRA2L-DprrRnJ_R8dgxAsGSvIIrYlDTvscSG_RTb5lSvPUUBQJhoCD_EQAvD_BwE" TargetMode="External"/><Relationship Id="rId146" Type="http://schemas.openxmlformats.org/officeDocument/2006/relationships/hyperlink" Target="https://daviscps.com/body-procedures-cherry-hill/coolsculpting-for-body/?gclid=EAIaIQobChMIwPu5t4qs3AIVAQAAAB0BAAAAEAAYACAAEgJVzfD_BwE" TargetMode="External"/><Relationship Id="rId267" Type="http://schemas.openxmlformats.org/officeDocument/2006/relationships/hyperlink" Target="https://daviscps.com/body-procedures-cherry-hill/coolsculpting-for-body/?gclid=Cj0KCQiAq7COBhC2ARIsANsPATF-Aph7fmp98Mw8rM_FFJXXjFZyQBDGZZq5VAkYKtENqzRghejeIHYaAo4xEALw_wcB" TargetMode="External"/><Relationship Id="rId388" Type="http://schemas.openxmlformats.org/officeDocument/2006/relationships/hyperlink" Target="https://daviscps.com/body-procedures-cherry-hill/coolsculpting-for-body/" TargetMode="External"/><Relationship Id="rId7" Type="http://schemas.openxmlformats.org/officeDocument/2006/relationships/hyperlink" Target="https://daviscps.com/body-procedures-cherry-hill/coolsculpting-for-body/?gclid=EAIaIQobChMIwPzUsfPg7QIVmEWGCh38QgPOEAAYAyAAEgJgB_D_BwE" TargetMode="External"/><Relationship Id="rId145" Type="http://schemas.openxmlformats.org/officeDocument/2006/relationships/hyperlink" Target="https://daviscps.com/coolsculpting/" TargetMode="External"/><Relationship Id="rId266" Type="http://schemas.openxmlformats.org/officeDocument/2006/relationships/hyperlink" Target="https://daviscps.com/body-procedures-cherry-hill/coolsculpting-for-body/?gclid=EAIaIQobChMIo8vhuZCG9QIVg45bCh25bgDoEAAYASAAEgJrhvD_BwE" TargetMode="External"/><Relationship Id="rId387" Type="http://schemas.openxmlformats.org/officeDocument/2006/relationships/hyperlink" Target="https://daviscps.com/body-procedures-cherry-hill/coolsculpting-for-body/?gclid=EAIaIQobChMIhoGw0Ji39wIV9R9lCh3ufA4ZEAAYASAAEgKa6vD_BwE" TargetMode="External"/><Relationship Id="rId8" Type="http://schemas.openxmlformats.org/officeDocument/2006/relationships/hyperlink" Target="https://daviscps.com/body-procedures-cherry-hill/coolsculpting-for-body/?gclid=Cj0KCQiAoab_BRCxARIsANMx4S793OvzEV5uhP4fKpwjcCbpqMy3hnW566ipO0jcUMscTcupkfbdFkAaAta_EALw_wcB" TargetMode="External"/><Relationship Id="rId144" Type="http://schemas.openxmlformats.org/officeDocument/2006/relationships/hyperlink" Target="https://daviscps.com/coolsculpting/" TargetMode="External"/><Relationship Id="rId265" Type="http://schemas.openxmlformats.org/officeDocument/2006/relationships/hyperlink" Target="https://daviscps.com/body-procedures-cherry-hill/coolsculpting-for-body/" TargetMode="External"/><Relationship Id="rId386" Type="http://schemas.openxmlformats.org/officeDocument/2006/relationships/hyperlink" Target="https://daviscps.com/coolsculpting/" TargetMode="External"/><Relationship Id="rId260" Type="http://schemas.openxmlformats.org/officeDocument/2006/relationships/hyperlink" Target="https://daviscps.com/body-procedures-cherry-hill/coolsculpting-for-body/?gclid=Cj0KCQiAk4aOBhCTARIsAFWFP9FLkobo8VLeblwP4cw54bzLyJaSW5nLiePfFtsA5SBZHYjLAOmolAEaAmPrEALw_wcB" TargetMode="External"/><Relationship Id="rId381" Type="http://schemas.openxmlformats.org/officeDocument/2006/relationships/hyperlink" Target="https://daviscps.com/body-procedures-cherry-hill/coolsculpting-for-body/?gclid=CjwKCAjwjZmTBhB4EiwAynRmDxAxLsM91v-ISDkJU8I3ICdRg1wW1i9uI-T4Fi-EgCWnRAs0EcRXdBoChugQAvD_BwE" TargetMode="External"/><Relationship Id="rId380" Type="http://schemas.openxmlformats.org/officeDocument/2006/relationships/hyperlink" Target="https://daviscps.com/body-procedures-cherry-hill/coolsculpting-for-body/" TargetMode="External"/><Relationship Id="rId139" Type="http://schemas.openxmlformats.org/officeDocument/2006/relationships/hyperlink" Target="https://daviscps.com/body-procedures-cherry-hill/coolsculpting-for-body/" TargetMode="External"/><Relationship Id="rId138" Type="http://schemas.openxmlformats.org/officeDocument/2006/relationships/hyperlink" Target="https://daviscps.com/body-procedures-cherry-hill/coolsculpting-for-body/" TargetMode="External"/><Relationship Id="rId259" Type="http://schemas.openxmlformats.org/officeDocument/2006/relationships/hyperlink" Target="https://daviscps.com/body-procedures-cherry-hill/coolsculpting-for-body/?gclid=Cj0KCQiA8ICOBhDmARIsAEGI6o3KuHV5tqHA4keM1zb9kFgKo1gHtWd9aXYmIvyCnWTiFXvNdR4bqeAaAgGVEALw_wcB" TargetMode="External"/><Relationship Id="rId137" Type="http://schemas.openxmlformats.org/officeDocument/2006/relationships/hyperlink" Target="https://daviscps.com/coolsculpting/" TargetMode="External"/><Relationship Id="rId258" Type="http://schemas.openxmlformats.org/officeDocument/2006/relationships/hyperlink" Target="https://daviscps.com/body-procedures-cherry-hill/coolsculpting-for-body/?gclid=Cj0KCQiAqvaNBhDLARIsAH1Pq50Kb_JRSkVa_b3s-OVjZU7fNmyrMa5W6qZgEmX-R5YnfizZ5GiBAcUaAnFcEALw_wcB" TargetMode="External"/><Relationship Id="rId379" Type="http://schemas.openxmlformats.org/officeDocument/2006/relationships/hyperlink" Target="https://daviscps.com/body-procedures-cherry-hill/coolsculpting-for-body/?gclid=EAIaIQobChMIlr2B-IOt9wIVS7LICh1fqQhbEAAYAiAAEgJcnfD_BwE" TargetMode="External"/><Relationship Id="rId132" Type="http://schemas.openxmlformats.org/officeDocument/2006/relationships/hyperlink" Target="https://daviscps.com/body-procedures-cherry-hill/coolsculpting-for-body/" TargetMode="External"/><Relationship Id="rId253" Type="http://schemas.openxmlformats.org/officeDocument/2006/relationships/hyperlink" Target="https://daviscps.com/coolsculpting/" TargetMode="External"/><Relationship Id="rId374" Type="http://schemas.openxmlformats.org/officeDocument/2006/relationships/hyperlink" Target="https://daviscps.com/coolsculpting/" TargetMode="External"/><Relationship Id="rId495" Type="http://schemas.openxmlformats.org/officeDocument/2006/relationships/hyperlink" Target="https://daviscps.com/body-procedures-cherry-hill/coolsculpting-for-body/?gclid=EAIaIQobChMIz-7kh82A-QIVB8DICh1OcgBzEAAYAyAAEgKuVfD_BwE" TargetMode="External"/><Relationship Id="rId131" Type="http://schemas.openxmlformats.org/officeDocument/2006/relationships/hyperlink" Target="https://daviscps.com/body-procedures-cherry-hill/coolsculpting-for-body/" TargetMode="External"/><Relationship Id="rId252" Type="http://schemas.openxmlformats.org/officeDocument/2006/relationships/hyperlink" Target="https://daviscps.com/body-procedures-cherry-hill/coolsculpting-for-body/?gclid=CjwKCAiAhreNBhAYEiwAFGGKPBLG_pun4P_u8Ys3U2MkVQ5eehQvfXiPp6XVfUsoEdvHP2fvr5BtlxoC8roQAvD_BwE" TargetMode="External"/><Relationship Id="rId373" Type="http://schemas.openxmlformats.org/officeDocument/2006/relationships/hyperlink" Target="https://daviscps.com/body-procedures-cherry-hill/coolsculpting-for-body/?gclid=Cj0KCQjwgYSTBhDKARIsAB8KuksJ6AKY0t3w5TrzpLxgUyGra1NEBTPw1A31x9Wvansz4WYeYBYQw7saAsRbEALw_wcB" TargetMode="External"/><Relationship Id="rId494" Type="http://schemas.openxmlformats.org/officeDocument/2006/relationships/hyperlink" Target="https://daviscps.com/body-procedures-cherry-hill/coolsculpting-for-body/?gclid=CjwKCAjw5s6WBhA4EiwACGncZbQcA74T8miJ20GPzKH3vuYj7y4esgSG6M4hrApa_A843sxDpCk8ExoC_xYQAvD_BwE" TargetMode="External"/><Relationship Id="rId130" Type="http://schemas.openxmlformats.org/officeDocument/2006/relationships/hyperlink" Target="https://daviscps.com/body-procedures-cherry-hill/coolsculpting-for-body/" TargetMode="External"/><Relationship Id="rId251" Type="http://schemas.openxmlformats.org/officeDocument/2006/relationships/hyperlink" Target="https://daviscps.com/body-procedures-cherry-hill/coolsculpting-for-body/?gclid=Cj0KCQiA47GNBhDrARIsAKfZ2rAPPBjPUSfoXCWXztt4026YGGykdF5DVqXhHRXyMBMYnVvwOKF2x6saAt9VEALw_wcB" TargetMode="External"/><Relationship Id="rId372" Type="http://schemas.openxmlformats.org/officeDocument/2006/relationships/hyperlink" Target="https://daviscps.com/body-procedures-cherry-hill/coolsculpting-for-body/?gclid=Cj0KCQjw3v6SBhCsARIsACyrRAl5Xg8VobRmz71QGIEn9M6oUE78d7-WEdQqLtc3ms32flJhrrR423saAhQuEALw_wcB" TargetMode="External"/><Relationship Id="rId493" Type="http://schemas.openxmlformats.org/officeDocument/2006/relationships/hyperlink" Target="https://daviscps.com/body-procedures-cherry-hill/coolsculpting-for-body/?gclid=CjwKCAjw5s6WBhA4EiwACGncZVOuo6AdQL3Crwi6O6ZkBYInfdOTMDWgYQFMZdpsdMbjEb5UaLuRAxoC4ZwQAvD_BwE" TargetMode="External"/><Relationship Id="rId250" Type="http://schemas.openxmlformats.org/officeDocument/2006/relationships/hyperlink" Target="https://daviscps.com/body-procedures-cherry-hill/coolsculpting-for-body/?gclid=EAIaIQobChMI-Nif3PzJ9AIViKXICh1Xvw8IEAAYAyAAEgJYa_D_BwE" TargetMode="External"/><Relationship Id="rId371" Type="http://schemas.openxmlformats.org/officeDocument/2006/relationships/hyperlink" Target="https://daviscps.com/body-procedures-cherry-hill/coolsculpting-for-body/?gclid=EAIaIQobChMIg4yQ-r6h9wIVz_3jBx1KRAcKEAAYBCAAEgLjvfD_BwE" TargetMode="External"/><Relationship Id="rId492" Type="http://schemas.openxmlformats.org/officeDocument/2006/relationships/hyperlink" Target="https://daviscps.com/body-procedures-cherry-hill/coolsculpting-for-body/?gclid=CjwKCAjww8mWBhABEiwAl6-2RRQNUC962q0xKPE0jQV99BU4wbbbsdUbycoILQyLYXaaXz9PeA7tiRoCL5MQAvD_BwE" TargetMode="External"/><Relationship Id="rId136" Type="http://schemas.openxmlformats.org/officeDocument/2006/relationships/hyperlink" Target="https://daviscps.com/body-procedures-cherry-hill/coolsculpting-for-body/" TargetMode="External"/><Relationship Id="rId257" Type="http://schemas.openxmlformats.org/officeDocument/2006/relationships/hyperlink" Target="https://daviscps.com/body-procedures-cherry-hill/coolsculpting-for-body/?gclid=Cj0KCQiA2NaNBhDvARIsAEw55hiBYL1bU8p1cqy47EIUar9ZEZyk7tUifI9e-TAtXMDeL5AqkwB5QAUaAojJEALw_wcB" TargetMode="External"/><Relationship Id="rId378" Type="http://schemas.openxmlformats.org/officeDocument/2006/relationships/hyperlink" Target="https://daviscps.com/body-procedures-cherry-hill/coolsculpting-for-body/?gclid=CjwKCAjwx46TBhBhEiwArA_DjPO7-XzcqV7_E25ndPCxTWd76KZ00EkEqCjkv2-p5xPdfKiua9MnuBoC6z0QAvD_BwE" TargetMode="External"/><Relationship Id="rId499" Type="http://schemas.openxmlformats.org/officeDocument/2006/relationships/hyperlink" Target="https://daviscps.com/body-procedures-cherry-hill/coolsculpting-for-body/?gclid=Cj0KCQjwidSWBhDdARIsAIoTVb3Xmk_J5h2Lp9cLM7Xfo0kITzWx1T6vzL1y3w9OMB8XbcoUplo1Z3gaAh-yEALw_wcB" TargetMode="External"/><Relationship Id="rId135" Type="http://schemas.openxmlformats.org/officeDocument/2006/relationships/hyperlink" Target="https://daviscps.com/body-procedures-cherry-hill/coolsculpting-for-body/" TargetMode="External"/><Relationship Id="rId256" Type="http://schemas.openxmlformats.org/officeDocument/2006/relationships/hyperlink" Target="https://daviscps.com/body-procedures-cherry-hill/coolsculpting-for-body/?gclid=CjwKCAiA78aNBhAlEiwA7B76p8ZCaT4zXohfU1k0F14WTtuD-iwWnlMVOxPLO56IrsZ_yC1FwJQPJBoCMOQQAvD_BwE" TargetMode="External"/><Relationship Id="rId377" Type="http://schemas.openxmlformats.org/officeDocument/2006/relationships/hyperlink" Target="https://daviscps.com/body-procedures-cherry-hill/coolsculpting-for-body/?gclid=CjwKCAjwx46TBhBhEiwArA_DjJWqAKYSfk8yIxOqg0u2NLAuYeBfdPw5Ep_X8-qYyRrOCqyDIucWbRoCAioQAvD_BwE" TargetMode="External"/><Relationship Id="rId498" Type="http://schemas.openxmlformats.org/officeDocument/2006/relationships/hyperlink" Target="https://daviscps.com/body-procedures-cherry-hill/coolsculpting-for-body/?gclid=Cj0KCQjwidSWBhDdARIsAIoTVb3Xmk_J5h2Lp9cLM7Xfo0kITzWx1T6vzL1y3w9OMB8XbcoUplo1Z3gaAh-yEALw_wcB" TargetMode="External"/><Relationship Id="rId134" Type="http://schemas.openxmlformats.org/officeDocument/2006/relationships/hyperlink" Target="https://daviscps.com/body-procedures-cherry-hill/coolsculpting-for-body/" TargetMode="External"/><Relationship Id="rId255" Type="http://schemas.openxmlformats.org/officeDocument/2006/relationships/hyperlink" Target="https://daviscps.com/body-procedures-cherry-hill/coolsculpting-for-body/?gclid=CjwKCAiA78aNBhAlEiwA7B76p8ZCaT4zXohfU1k0F14WTtuD-iwWnlMVOxPLO56IrsZ_yC1FwJQPJBoCMOQQAvD_BwE" TargetMode="External"/><Relationship Id="rId376" Type="http://schemas.openxmlformats.org/officeDocument/2006/relationships/hyperlink" Target="https://daviscps.com/body-procedures-cherry-hill/coolsculpting-for-body/?gclid=Cj0KCQjwpImTBhCmARIsAKr58cwF8yWN3PKOyZprClPmOvF2ESsvDP2XhHuhDmM3I9jH96Ydh1rdM8UaAtaTEALw_wcB" TargetMode="External"/><Relationship Id="rId497" Type="http://schemas.openxmlformats.org/officeDocument/2006/relationships/hyperlink" Target="https://daviscps.com/body-procedures-cherry-hill/coolsculpting-for-body/?gclid=CjwKCAjw5s6WBhA4EiwACGncZZm2OFGRVeVmcu9NOiWdGHnJEVkJVG0jK7_bTwf_AK-2I_-CF0v3wBoC3ngQAvD_BwE" TargetMode="External"/><Relationship Id="rId133" Type="http://schemas.openxmlformats.org/officeDocument/2006/relationships/hyperlink" Target="https://daviscps.com/body-procedures-cherry-hill/coolsculpting-for-body/" TargetMode="External"/><Relationship Id="rId254" Type="http://schemas.openxmlformats.org/officeDocument/2006/relationships/hyperlink" Target="https://daviscps.com/body-procedures-cherry-hill/coolsculpting-for-body/?gclid=Cj0KCQiAzMGNBhCyARIsANpUkzPTvpNIBdSx6Nji7j8I6MR6otDnPhcoWXzlqsNt-4FrCLYfCJHY8zIaAo3QEALw_wcB" TargetMode="External"/><Relationship Id="rId375" Type="http://schemas.openxmlformats.org/officeDocument/2006/relationships/hyperlink" Target="https://daviscps.com/body-procedures-cherry-hill/coolsculpting-for-body/?gclid=Cj0KCQjwgYSTBhDKARIsAB8Kukv8vjHKCS8c6ITFUhZ8ao8o-JYFk_zhNAqww8u4bG6aef6a7-hK0DoaAps4EALw_wcB" TargetMode="External"/><Relationship Id="rId496" Type="http://schemas.openxmlformats.org/officeDocument/2006/relationships/hyperlink" Target="https://daviscps.com/body-procedures-cherry-hill/coolsculpting-for-body/?gclid=CjwKCAjw5s6WBhA4EiwACGncZfm-xAziPyaX09zznMPcrjO4F171X2erVnu_AcS5cAfTZyV2xICpnxoCdIwQAvD_BwE" TargetMode="External"/><Relationship Id="rId172" Type="http://schemas.openxmlformats.org/officeDocument/2006/relationships/hyperlink" Target="https://daviscps.com/body-procedures-cherry-hill/coolsculpting-for-body/?gclid=CjwKCAjwmK6IBhBqEiwAocMc8niLrdzt52MfAWekd5Eb8BK8fpZIxvwZtB36nDIbQPw4HMIsg37dXBoCMgIQAvD_BwE" TargetMode="External"/><Relationship Id="rId293" Type="http://schemas.openxmlformats.org/officeDocument/2006/relationships/hyperlink" Target="https://daviscps.com/body-procedures-cherry-hill/coolsculpting-for-body/?gclid=CjwKCAiAl-6PBhBCEiwAc2GOVEh3lzXdAuTV0f4c1hUHCJCzUeEJK2cnUBrCXtIVwPR2ROe9HRsbsRoC36YQAvD_BwE" TargetMode="External"/><Relationship Id="rId171" Type="http://schemas.openxmlformats.org/officeDocument/2006/relationships/hyperlink" Target="https://daviscps.com/body-procedures-cherry-hill/coolsculpting-for-body/?gclid=CjwKCAjw9aiIBhA1EiwAJ_GTSvPfKbh195LVnk8KCSnZJSlUwcBuO826XOdilWVVPNimy9hELySYUxoCIaMQAvD_BwE" TargetMode="External"/><Relationship Id="rId292" Type="http://schemas.openxmlformats.org/officeDocument/2006/relationships/hyperlink" Target="https://daviscps.com/body-procedures-cherry-hill/coolsculpting-for-body/?gclid=EAIaIQobChMIz86X__rb9QIVmXxvBB1upQ_NEAAYASAAEgKv2vD_BwE" TargetMode="External"/><Relationship Id="rId170" Type="http://schemas.openxmlformats.org/officeDocument/2006/relationships/hyperlink" Target="https://daviscps.com/body-procedures-cherry-hill/coolsculpting-for-body/?gclid=CjwKCAjwjJmIBhA4EiwAQdCbxqPUdSmTLx1QgCUPyrX3Koa4IsOKRyzFHlry_x07MdcDAstLARFo_BoColcQAvD_BwE" TargetMode="External"/><Relationship Id="rId291" Type="http://schemas.openxmlformats.org/officeDocument/2006/relationships/hyperlink" Target="https://daviscps.com/body-procedures-cherry-hill/coolsculpting-for-body/" TargetMode="External"/><Relationship Id="rId290" Type="http://schemas.openxmlformats.org/officeDocument/2006/relationships/hyperlink" Target="https://daviscps.com/body-procedures-cherry-hill/coolsculpting-for-body/?gclid=EAIaIQobChMInuWWtunQ9QIVDOTICh1XfguJEAAYAiAAEgLb7PD_BwE" TargetMode="External"/><Relationship Id="rId165" Type="http://schemas.openxmlformats.org/officeDocument/2006/relationships/hyperlink" Target="https://daviscps.com/coolsculpting/" TargetMode="External"/><Relationship Id="rId286" Type="http://schemas.openxmlformats.org/officeDocument/2006/relationships/hyperlink" Target="https://daviscps.com/body-procedures-cherry-hill/coolsculpting-for-body/?gclid=EAIaIQobChMIha2Y6MjL9QIVYwiICR0V8AuLEAAYAyAAEgIZHvD_BwE" TargetMode="External"/><Relationship Id="rId164" Type="http://schemas.openxmlformats.org/officeDocument/2006/relationships/hyperlink" Target="https://daviscps.com/coolsculpting/" TargetMode="External"/><Relationship Id="rId285" Type="http://schemas.openxmlformats.org/officeDocument/2006/relationships/hyperlink" Target="https://daviscps.com/body-procedures-cherry-hill/coolsculpting-for-body/?gclid=Cj0KCQiAubmPBhCyARIsAJWNpiP5bc5tVdrFFTlOfFYX5LbZi2YSWckh_A7pT6pJD2o_LGjlrSTi5HcaAmKGEALw_wcB" TargetMode="External"/><Relationship Id="rId163" Type="http://schemas.openxmlformats.org/officeDocument/2006/relationships/hyperlink" Target="https://daviscps.com/coolsculpting/" TargetMode="External"/><Relationship Id="rId284" Type="http://schemas.openxmlformats.org/officeDocument/2006/relationships/hyperlink" Target="https://daviscps.com/body-procedures-cherry-hill/coolsculpting-for-body/?gclid=Cj0KCQiAubmPBhCyARIsAJWNpiPQJC6emBh_nfuqG0pXU71GSEiMlXaCDNj3DK37w4AtFUqBBrxJdX4aAtQ0EALw_wcB" TargetMode="External"/><Relationship Id="rId162" Type="http://schemas.openxmlformats.org/officeDocument/2006/relationships/hyperlink" Target="https://daviscps.com/coolsculpting/" TargetMode="External"/><Relationship Id="rId283" Type="http://schemas.openxmlformats.org/officeDocument/2006/relationships/hyperlink" Target="https://daviscps.com/body-procedures-cherry-hill/coolsculpting-for-body/?gclid=CjwKCAiA0KmPBhBqEiwAJqKK40SvriNzk0PZY_OXP9uVcbtn5sMpTCR6FEQn3ZprdvBgtoyNRihntBoCX9IQAvD_BwE" TargetMode="External"/><Relationship Id="rId169" Type="http://schemas.openxmlformats.org/officeDocument/2006/relationships/hyperlink" Target="https://daviscps.com/body-procedures-cherry-hill/coolsculpting-for-body/" TargetMode="External"/><Relationship Id="rId168" Type="http://schemas.openxmlformats.org/officeDocument/2006/relationships/hyperlink" Target="https://daviscps.com/body-procedures-cherry-hill/coolsculpting-for-body/?gclid=EAIaIQobChMIvbT759KJ8gIVM4VaBR1tpwTDEAAYASAAEgImIfD_BwE" TargetMode="External"/><Relationship Id="rId289" Type="http://schemas.openxmlformats.org/officeDocument/2006/relationships/hyperlink" Target="https://daviscps.com/body-procedures-cherry-hill/coolsculpting-for-body/?gclid=EAIaIQobChMIh4uphY7Q9QIVgbjICh39TwKiEAAYAyAAEgJi6fD_BwE" TargetMode="External"/><Relationship Id="rId167" Type="http://schemas.openxmlformats.org/officeDocument/2006/relationships/hyperlink" Target="https://daviscps.com/coolsculpting/" TargetMode="External"/><Relationship Id="rId288" Type="http://schemas.openxmlformats.org/officeDocument/2006/relationships/hyperlink" Target="https://daviscps.com/body-procedures-cherry-hill/coolsculpting-for-body/?gclid=CjwKCAiA3L6PBhBvEiwAINlJ9ElG9GvfMDXn-aLmjEWFZgO_QOV9fYs2hzOtPlHGFth7JSJrTphO1BoCVpcQAvD_BwE" TargetMode="External"/><Relationship Id="rId166" Type="http://schemas.openxmlformats.org/officeDocument/2006/relationships/hyperlink" Target="https://daviscps.com/body-procedures-cherry-hill/coolsculpting-for-body/?gclid=Cj0KCQjw0emHBhC1ARIsAL1QGNfHFF9bj2RNC7AybbyiDAjEfixDD1CHewIRxQbphxh9eYr9rtRtGgYaApxdEALw_wcB" TargetMode="External"/><Relationship Id="rId287" Type="http://schemas.openxmlformats.org/officeDocument/2006/relationships/hyperlink" Target="https://daviscps.com/coolsculpting/" TargetMode="External"/><Relationship Id="rId161" Type="http://schemas.openxmlformats.org/officeDocument/2006/relationships/hyperlink" Target="https://daviscps.com/coolsculpting/" TargetMode="External"/><Relationship Id="rId282" Type="http://schemas.openxmlformats.org/officeDocument/2006/relationships/hyperlink" Target="https://daviscps.com/body-procedures-cherry-hill/coolsculpting-for-body/?gclid=Cj0KCQiAip-PBhDVARIsAPP2xc0LJQjnMSmu2It2TQOmALtsd0uaQuIJZgxXBZhFQ-ALVMgcRYgdsfMaAg9vEALw_wcB" TargetMode="External"/><Relationship Id="rId160" Type="http://schemas.openxmlformats.org/officeDocument/2006/relationships/hyperlink" Target="https://daviscps.com/body-procedures-cherry-hill/coolsculpting-for-body/?gclid=Cj0KCQjw6NmHBhD2ARIsAI3hrM3MID_F_s54iZg24UC2DdABpTImEZuTGTKVX4BIAQR6EZJpY4PyVngaAiJiEALw_wcB" TargetMode="External"/><Relationship Id="rId281" Type="http://schemas.openxmlformats.org/officeDocument/2006/relationships/hyperlink" Target="https://daviscps.com/body-procedures-cherry-hill/coolsculpting-for-body/?gclid=Cj0KCQiAip-PBhDVARIsAPP2xc0LJQjnMSmu2It2TQOmALtsd0uaQuIJZgxXBZhFQ-ALVMgcRYgdsfMaAg9vEALw_wcB" TargetMode="External"/><Relationship Id="rId280" Type="http://schemas.openxmlformats.org/officeDocument/2006/relationships/hyperlink" Target="https://daviscps.com/body-procedures-cherry-hill/coolsculpting-for-body/?gclid=EAIaIQobChMI9KSVgs6_9QIVcf_jBx3LQg5yEAAYAyAAEgK7svD_BwE" TargetMode="External"/><Relationship Id="rId159" Type="http://schemas.openxmlformats.org/officeDocument/2006/relationships/hyperlink" Target="https://daviscps.com/body-procedures-cherry-hill/coolsculpting-for-body/?gclid=CjwKCAjw87SHBhBiEiwAukSeUSpJ7-TCxd5-xQA3IWBibi5_GtU6DOiprKbaDTweyNT3bdgXfzt2qxoCZzUQAvD_BwE" TargetMode="External"/><Relationship Id="rId154" Type="http://schemas.openxmlformats.org/officeDocument/2006/relationships/hyperlink" Target="https://daviscps.com/body-procedures-cherry-hill/coolsculpting-for-body/" TargetMode="External"/><Relationship Id="rId275" Type="http://schemas.openxmlformats.org/officeDocument/2006/relationships/hyperlink" Target="https://daviscps.com/coolsculpting/" TargetMode="External"/><Relationship Id="rId396" Type="http://schemas.openxmlformats.org/officeDocument/2006/relationships/hyperlink" Target="https://daviscps.com/body-procedures-cherry-hill/coolsculpting-for-body/?gclid=Cj0KCQjwyMiTBhDKARIsAAJ-9VsXoYY8ZLQhdCVKkB3Qzm2ocbe2u_49XeS225Ht52kQgHSvt-f9OrIaAnyBEALw_wcB" TargetMode="External"/><Relationship Id="rId153" Type="http://schemas.openxmlformats.org/officeDocument/2006/relationships/hyperlink" Target="https://daviscps.com/body-procedures-cherry-hill/coolsculpting-for-body/" TargetMode="External"/><Relationship Id="rId274" Type="http://schemas.openxmlformats.org/officeDocument/2006/relationships/hyperlink" Target="https://daviscps.com/body-procedures-cherry-hill/coolsculpting-for-body/?gclid=CjwKCAiArOqOBhBmEiwAsgeLmYnk2hBXBzAJWiKknvTTA6fc6Ejyz1f0gNZKkkNjesf-UxvZxPxQwxoCslsQAvD_BwE" TargetMode="External"/><Relationship Id="rId395" Type="http://schemas.openxmlformats.org/officeDocument/2006/relationships/hyperlink" Target="https://daviscps.com/body-procedures-cherry-hill/coolsculpting-for-body/?gclid=Cj0KCQjwpcOTBhCZARIsAEAYLuWsJwJT5MKsKV8assqlizoD3T3wKsKRZiMTl1mVBvuCcyt6onHYe4kaAnsnEALw_wcB" TargetMode="External"/><Relationship Id="rId152" Type="http://schemas.openxmlformats.org/officeDocument/2006/relationships/hyperlink" Target="https://daviscps.com/body-procedures-cherry-hill/coolsculpting-for-body/" TargetMode="External"/><Relationship Id="rId273" Type="http://schemas.openxmlformats.org/officeDocument/2006/relationships/hyperlink" Target="https://daviscps.com/body-procedures-cherry-hill/coolsculpting-for-body/?gclid=EAIaIQobChMIsYDLiYKm9QIVyVByCh1-hQnZEAAYAiAAEgJsR_D_BwE" TargetMode="External"/><Relationship Id="rId394" Type="http://schemas.openxmlformats.org/officeDocument/2006/relationships/hyperlink" Target="https://daviscps.com/body-procedures-cherry-hill/coolsculpting-for-body/?gclid=Cj0KCQjwpcOTBhCZARIsAEAYLuXPn_7s9wShHnkzAglbYQeifH9ipyBIYjs89FgjHZZUMczfBbcidnoaArOUEALw_wcB" TargetMode="External"/><Relationship Id="rId151" Type="http://schemas.openxmlformats.org/officeDocument/2006/relationships/hyperlink" Target="https://daviscps.com/body-procedures-cherry-hill/coolsculpting-for-body/" TargetMode="External"/><Relationship Id="rId272" Type="http://schemas.openxmlformats.org/officeDocument/2006/relationships/hyperlink" Target="https://daviscps.com/body-procedures-cherry-hill/coolsculpting-for-body/?gclid=Cj0KCQiAieWOBhCYARIsANcOw0x4PF3IVjC6BPMcrNa-5Lpdf3c_IyrqAOSKPSySc1lW9MO-GKAXXOEaAvRPEALw_wcB" TargetMode="External"/><Relationship Id="rId393" Type="http://schemas.openxmlformats.org/officeDocument/2006/relationships/hyperlink" Target="https://daviscps.com/body-procedures-cherry-hill/coolsculpting-for-body/?gclid=EAIaIQobChMIs4-8-PzD9wIVjrfICh28twG-EAAYAyAAEgKxYfD_BwE" TargetMode="External"/><Relationship Id="rId158" Type="http://schemas.openxmlformats.org/officeDocument/2006/relationships/hyperlink" Target="https://daviscps.com/coolsculpting/" TargetMode="External"/><Relationship Id="rId279" Type="http://schemas.openxmlformats.org/officeDocument/2006/relationships/hyperlink" Target="https://daviscps.com/body-procedures-cherry-hill/coolsculpting-for-body/?gclid=Cj0KCQiAip-PBhDVARIsAPP2xc1MIyzdde399q9mkji1M2_fYZbquyaktJwLA7J7vhRtndoRMTam48kaAtHVEALw_wcB" TargetMode="External"/><Relationship Id="rId157" Type="http://schemas.openxmlformats.org/officeDocument/2006/relationships/hyperlink" Target="https://daviscps.com/coolsculpting/" TargetMode="External"/><Relationship Id="rId278" Type="http://schemas.openxmlformats.org/officeDocument/2006/relationships/hyperlink" Target="https://daviscps.com/body-procedures-cherry-hill/coolsculpting-for-body/" TargetMode="External"/><Relationship Id="rId399" Type="http://schemas.openxmlformats.org/officeDocument/2006/relationships/hyperlink" Target="https://daviscps.com/body-procedures-cherry-hill/coolsculpting-for-body/?gclid=Cj0KCQjwsdiTBhD5ARIsAIpW8CKuXzJL2WegGYefIROx_ZKhl9TeijLaH2Galdn6rlPfwk6JP2eXVy8aAielEALw_wcB" TargetMode="External"/><Relationship Id="rId156" Type="http://schemas.openxmlformats.org/officeDocument/2006/relationships/hyperlink" Target="https://daviscps.com/coolsculpting/" TargetMode="External"/><Relationship Id="rId277" Type="http://schemas.openxmlformats.org/officeDocument/2006/relationships/hyperlink" Target="https://daviscps.com/body-procedures-cherry-hill/coolsculpting-for-body/" TargetMode="External"/><Relationship Id="rId398" Type="http://schemas.openxmlformats.org/officeDocument/2006/relationships/hyperlink" Target="https://daviscps.com/body-procedures-cherry-hill/coolsculpting-for-body/" TargetMode="External"/><Relationship Id="rId155" Type="http://schemas.openxmlformats.org/officeDocument/2006/relationships/hyperlink" Target="https://daviscps.com/coolsculpting/" TargetMode="External"/><Relationship Id="rId276" Type="http://schemas.openxmlformats.org/officeDocument/2006/relationships/hyperlink" Target="https://daviscps.com/body-procedures-cherry-hill/coolsculpting-for-body/?gclid=EAIaIQobChMIx_a2roW49QIVTcDICh3KnwELEAAYASAAEgJLqfD_BwE" TargetMode="External"/><Relationship Id="rId397" Type="http://schemas.openxmlformats.org/officeDocument/2006/relationships/hyperlink" Target="https://daviscps.com/coolsculpting/" TargetMode="External"/><Relationship Id="rId40" Type="http://schemas.openxmlformats.org/officeDocument/2006/relationships/hyperlink" Target="https://daviscps.com/body-procedures-cherry-hill/coolsculpting-for-body/?gclid=EAIaIQobChMIvs2Eg8Gl7wIVTvDACh1UqACWEAAYAyAAEgJHqvD_BwE" TargetMode="External"/><Relationship Id="rId42" Type="http://schemas.openxmlformats.org/officeDocument/2006/relationships/hyperlink" Target="https://daviscps.com/coolsculpting/" TargetMode="External"/><Relationship Id="rId41" Type="http://schemas.openxmlformats.org/officeDocument/2006/relationships/hyperlink" Target="https://daviscps.com/coolsculpting/" TargetMode="External"/><Relationship Id="rId44" Type="http://schemas.openxmlformats.org/officeDocument/2006/relationships/hyperlink" Target="https://daviscps.com/coolsculpting/" TargetMode="External"/><Relationship Id="rId43" Type="http://schemas.openxmlformats.org/officeDocument/2006/relationships/hyperlink" Target="https://daviscps.com/body-procedures-cherry-hill/coolsculpting-for-body/" TargetMode="External"/><Relationship Id="rId46" Type="http://schemas.openxmlformats.org/officeDocument/2006/relationships/hyperlink" Target="https://daviscps.com/coolsculpting/" TargetMode="External"/><Relationship Id="rId45" Type="http://schemas.openxmlformats.org/officeDocument/2006/relationships/hyperlink" Target="https://daviscps.com/body-procedures-cherry-hill/coolsculpting-for-body/?gclid=Cj0KCQjwi7yCBhDJARIsAMWFScMFDPXJixDUuSNDnwAhM67n-fzTS7pCx5D9_uuHB4M604QQrDePxdsaAtrDEALw_wcB" TargetMode="External"/><Relationship Id="rId509" Type="http://schemas.openxmlformats.org/officeDocument/2006/relationships/hyperlink" Target="https://daviscps.com/coolsculpting/" TargetMode="External"/><Relationship Id="rId508" Type="http://schemas.openxmlformats.org/officeDocument/2006/relationships/hyperlink" Target="https://daviscps.com/coolsculpting/" TargetMode="External"/><Relationship Id="rId503" Type="http://schemas.openxmlformats.org/officeDocument/2006/relationships/hyperlink" Target="https://daviscps.com/body-procedures-cherry-hill/coolsculpting-for-body/?gclid=EAIaIQobChMIncjniKKH-QIV7ObjBx3IEwXvEAAYAiAAEgLS-_D_BwE" TargetMode="External"/><Relationship Id="rId502" Type="http://schemas.openxmlformats.org/officeDocument/2006/relationships/hyperlink" Target="https://daviscps.com/body-procedures-cherry-hill/coolsculpting-for-body/?gclid=CjwKCAjwrNmWBhA4EiwAHbjEQLOWmot3NbL9qgytsCGBXy1WkpH6mylgHkKnr9k0PVQ1JaUlSGxvfxoCUpYQAvD_BwE" TargetMode="External"/><Relationship Id="rId501" Type="http://schemas.openxmlformats.org/officeDocument/2006/relationships/hyperlink" Target="https://daviscps.com/coolsculpting/" TargetMode="External"/><Relationship Id="rId500" Type="http://schemas.openxmlformats.org/officeDocument/2006/relationships/hyperlink" Target="https://daviscps.com/body-procedures-cherry-hill/coolsculpting-for-body/?gclid=CjwKCAjwrNmWBhA4EiwAHbjEQKHH-xjE1pO9Wutr2fcIzzONTnctZ1KkgLVjSyaOJx3_XaEuz8KB4xoC7wkQAvD_BwE" TargetMode="External"/><Relationship Id="rId507" Type="http://schemas.openxmlformats.org/officeDocument/2006/relationships/hyperlink" Target="https://daviscps.com/body-procedures-cherry-hill/coolsculpting-for-body/?gclid=Cj0KCQjw2_OWBhDqARIsAAUNTTHZG1zrLtyUoVgS4pOtieFntLvKRLHWjBs3mSPGchvQvJOdtzkzVJoaAn7VEALw_wcB" TargetMode="External"/><Relationship Id="rId506" Type="http://schemas.openxmlformats.org/officeDocument/2006/relationships/hyperlink" Target="https://daviscps.com/body-procedures-cherry-hill/coolsculpting-for-body/?gclid=Cj0KCQjwlemWBhDUARIsAFp1rLXPvxFQCd8rqDZWwaj9L4E-gByUYdvjJziBYK_ZFnKqL4VBLLPkrGMaAjBaEALw_wcB" TargetMode="External"/><Relationship Id="rId505" Type="http://schemas.openxmlformats.org/officeDocument/2006/relationships/hyperlink" Target="https://daviscps.com/body-procedures-cherry-hill/coolsculpting-for-body/?gclid=EAIaIQobChMI4sfYpKGJ-QIVkOCzCh0SWQKaEAAYASAAEgJdCfD_BwE" TargetMode="External"/><Relationship Id="rId504" Type="http://schemas.openxmlformats.org/officeDocument/2006/relationships/hyperlink" Target="https://daviscps.com/body-procedures-cherry-hill/coolsculpting-for-body/" TargetMode="External"/><Relationship Id="rId48" Type="http://schemas.openxmlformats.org/officeDocument/2006/relationships/hyperlink" Target="https://daviscps.com/coolsculpting/" TargetMode="External"/><Relationship Id="rId47" Type="http://schemas.openxmlformats.org/officeDocument/2006/relationships/hyperlink" Target="https://daviscps.com/body-procedures-cherry-hill/coolsculpting-for-body/" TargetMode="External"/><Relationship Id="rId49" Type="http://schemas.openxmlformats.org/officeDocument/2006/relationships/hyperlink" Target="https://daviscps.com/body-procedures-cherry-hill/coolsculpting-for-body/" TargetMode="External"/><Relationship Id="rId31" Type="http://schemas.openxmlformats.org/officeDocument/2006/relationships/hyperlink" Target="https://daviscps.com/body-procedures-cherry-hill/coolsculpting-for-body/?gclid=EAIaIQobChMIv7mzk_CH7wIVdAiICR0xoAo_EAAYAyAAEgI7YPD_BwE" TargetMode="External"/><Relationship Id="rId30" Type="http://schemas.openxmlformats.org/officeDocument/2006/relationships/hyperlink" Target="https://daviscps.com/body-procedures-cherry-hill/coolsculpting-for-body/?gclid=EAIaIQobChMIv7mzk_CH7wIVdAiICR0xoAo_EAAYAyAAEgI7YPD_BwE" TargetMode="External"/><Relationship Id="rId33" Type="http://schemas.openxmlformats.org/officeDocument/2006/relationships/hyperlink" Target="https://daviscps.com/body-procedures-cherry-hill/coolsculpting-for-body/?gclid=Cj0KCQiAvvKBBhCXARIsACTePW_LzyYu0eNdLI2xI5fAYfuJ9P-oKDhYUPzw4N0ts7cQDUCM5_Oc-UwaAtYZEALw_wcB" TargetMode="External"/><Relationship Id="rId32" Type="http://schemas.openxmlformats.org/officeDocument/2006/relationships/hyperlink" Target="https://daviscps.com/body-procedures-cherry-hill/coolsculpting-for-body/" TargetMode="External"/><Relationship Id="rId35" Type="http://schemas.openxmlformats.org/officeDocument/2006/relationships/hyperlink" Target="https://daviscps.com/body-procedures-cherry-hill/coolsculpting-for-body/" TargetMode="External"/><Relationship Id="rId34" Type="http://schemas.openxmlformats.org/officeDocument/2006/relationships/hyperlink" Target="https://daviscps.com/body-procedures-cherry-hill/coolsculpting-for-body/" TargetMode="External"/><Relationship Id="rId37" Type="http://schemas.openxmlformats.org/officeDocument/2006/relationships/hyperlink" Target="https://daviscps.com/body-procedures-cherry-hill/coolsculpting-for-body/" TargetMode="External"/><Relationship Id="rId36" Type="http://schemas.openxmlformats.org/officeDocument/2006/relationships/hyperlink" Target="https://daviscps.com/coolsculpting/" TargetMode="External"/><Relationship Id="rId39" Type="http://schemas.openxmlformats.org/officeDocument/2006/relationships/hyperlink" Target="https://daviscps.com/body-procedures-cherry-hill/coolsculpting-for-body/?gclid=EAIaIQobChMIvs2Eg8Gl7wIVTvDACh1UqACWEAAYAyAAEgJHqvD_BwE" TargetMode="External"/><Relationship Id="rId38" Type="http://schemas.openxmlformats.org/officeDocument/2006/relationships/hyperlink" Target="https://daviscps.com/body-procedures-cherry-hill/coolsculpting-for-body/" TargetMode="External"/><Relationship Id="rId20" Type="http://schemas.openxmlformats.org/officeDocument/2006/relationships/hyperlink" Target="https://daviscps.com/body-procedures-cherry-hill/coolsculpting-for-body/?gclid=CjwKCAiA65iBBhB-EiwAW253W7hOANNQ_hfr9Tg4BL1m6vkyrX85tfACjPoeLRIZ6nUQ52Deq1odbBoCEb8QAvD_BwE" TargetMode="External"/><Relationship Id="rId22" Type="http://schemas.openxmlformats.org/officeDocument/2006/relationships/hyperlink" Target="https://daviscps.com/body-procedures-cherry-hill/coolsculpting-for-body/" TargetMode="External"/><Relationship Id="rId21" Type="http://schemas.openxmlformats.org/officeDocument/2006/relationships/hyperlink" Target="https://daviscps.com/coolsculpting/" TargetMode="External"/><Relationship Id="rId24" Type="http://schemas.openxmlformats.org/officeDocument/2006/relationships/hyperlink" Target="https://daviscps.com/body-procedures-cherry-hill/coolsculpting-for-body/?gclid=EAIaIQobChMIzvXDgb7x7gIV6fvICh3gXgMzEAAYAyAAEgJ_bvD_BwE" TargetMode="External"/><Relationship Id="rId23" Type="http://schemas.openxmlformats.org/officeDocument/2006/relationships/hyperlink" Target="https://daviscps.com/body-procedures-cherry-hill/coolsculpting-for-body/?gclid=EAIaIQobChMIzvXDgb7x7gIV6fvICh3gXgMzEAAYAyAAEgJ_bvD_BwE" TargetMode="External"/><Relationship Id="rId409" Type="http://schemas.openxmlformats.org/officeDocument/2006/relationships/hyperlink" Target="https://daviscps.com/body-procedures-cherry-hill/coolsculpting-for-body/" TargetMode="External"/><Relationship Id="rId404" Type="http://schemas.openxmlformats.org/officeDocument/2006/relationships/hyperlink" Target="https://daviscps.com/body-procedures-cherry-hill/coolsculpting-for-body/?gclid=CjwKCAjwve2TBhByEiwAaktM1ItsRKlyz_jauf9ClshXDjg5iozWtLMmzhOU9i7BPM9C7zhawaVLiRoCk74QAvD_BwE" TargetMode="External"/><Relationship Id="rId525" Type="http://schemas.openxmlformats.org/officeDocument/2006/relationships/hyperlink" Target="https://daviscps.com/coolsculpting/" TargetMode="External"/><Relationship Id="rId403" Type="http://schemas.openxmlformats.org/officeDocument/2006/relationships/hyperlink" Target="https://daviscps.com/body-procedures-cherry-hill/coolsculpting-for-body/?gclid=CjwKCAjw9-KTBhBcEiwAr19ig1H9k3n6OnHQjCsn-ijAHitXo5So9aKsj1KWTyZOecQ3t4MaMbpvQhoCj3UQAvD_BwE" TargetMode="External"/><Relationship Id="rId524" Type="http://schemas.openxmlformats.org/officeDocument/2006/relationships/hyperlink" Target="https://daviscps.com/coolsculpting/" TargetMode="External"/><Relationship Id="rId402" Type="http://schemas.openxmlformats.org/officeDocument/2006/relationships/hyperlink" Target="https://daviscps.com/coolsculpting/" TargetMode="External"/><Relationship Id="rId523" Type="http://schemas.openxmlformats.org/officeDocument/2006/relationships/hyperlink" Target="https://daviscps.com/body-procedures-cherry-hill/coolsculpting-for-body/?gclid=Cj0KCQjwxb2XBhDBARIsAOjDZ34ixTGFjDfvTBY3P-QPCPAlJJTUvsv9KHa7HiSzpFU3oWk6LRV9LnIaAvVZEALw_wcB" TargetMode="External"/><Relationship Id="rId401" Type="http://schemas.openxmlformats.org/officeDocument/2006/relationships/hyperlink" Target="https://daviscps.com/body-procedures-cherry-hill/coolsculpting-for-body/?gclid=Cj0KCQjwsdiTBhD5ARIsAIpW8CJMd6rlA9GWtumFm_Uwo4ym1MmhZ3IOGcYM6nLgArThLTEzyc71NNcaAm6bEALw_wcB" TargetMode="External"/><Relationship Id="rId522" Type="http://schemas.openxmlformats.org/officeDocument/2006/relationships/hyperlink" Target="https://daviscps.com/coolsculpting/" TargetMode="External"/><Relationship Id="rId408" Type="http://schemas.openxmlformats.org/officeDocument/2006/relationships/hyperlink" Target="https://daviscps.com/body-procedures-cherry-hill/coolsculpting-for-body/" TargetMode="External"/><Relationship Id="rId529" Type="http://schemas.openxmlformats.org/officeDocument/2006/relationships/hyperlink" Target="https://daviscps.com/body-procedures-cherry-hill/coolsculpting-for-body/" TargetMode="External"/><Relationship Id="rId407" Type="http://schemas.openxmlformats.org/officeDocument/2006/relationships/hyperlink" Target="https://daviscps.com/coolsculpting/" TargetMode="External"/><Relationship Id="rId528" Type="http://schemas.openxmlformats.org/officeDocument/2006/relationships/hyperlink" Target="https://daviscps.com/body-procedures-cherry-hill/coolsculpting-for-body/?gclid=CjwKCAjw9NeXBhAMEiwAbaY4lpWaPM6f38y8BOaq0XIc_PpYhctQFw7BH63bGFeqOVFqlu87FAybWRoCb8MQAvD_BwE" TargetMode="External"/><Relationship Id="rId406" Type="http://schemas.openxmlformats.org/officeDocument/2006/relationships/hyperlink" Target="https://daviscps.com/coolsculpting/" TargetMode="External"/><Relationship Id="rId527" Type="http://schemas.openxmlformats.org/officeDocument/2006/relationships/hyperlink" Target="https://daviscps.com/body-procedures-cherry-hill/coolsculpting-for-body/" TargetMode="External"/><Relationship Id="rId405" Type="http://schemas.openxmlformats.org/officeDocument/2006/relationships/hyperlink" Target="https://daviscps.com/body-procedures-cherry-hill/coolsculpting-for-body/" TargetMode="External"/><Relationship Id="rId526" Type="http://schemas.openxmlformats.org/officeDocument/2006/relationships/hyperlink" Target="https://daviscps.com/body-procedures-cherry-hill/coolsculpting-for-body/?gclid=Cj0KCQjwrs2XBhDjARIsAHVymmSOCLGX6QZiv38BYzMMM5flhFwn0uZN2vONEDbRmXf8fyw8Pw4OvkIaAvzjEALw_wcB" TargetMode="External"/><Relationship Id="rId26" Type="http://schemas.openxmlformats.org/officeDocument/2006/relationships/hyperlink" Target="https://daviscps.com/body-procedures-cherry-hill/coolsculpting-for-body/" TargetMode="External"/><Relationship Id="rId25" Type="http://schemas.openxmlformats.org/officeDocument/2006/relationships/hyperlink" Target="https://daviscps.com/body-procedures-cherry-hill/coolsculpting-for-body/" TargetMode="External"/><Relationship Id="rId28" Type="http://schemas.openxmlformats.org/officeDocument/2006/relationships/hyperlink" Target="https://daviscps.com/body-procedures-cherry-hill/coolsculpting-for-body/" TargetMode="External"/><Relationship Id="rId27" Type="http://schemas.openxmlformats.org/officeDocument/2006/relationships/hyperlink" Target="https://daviscps.com/body-procedures-cherry-hill/coolsculpting-for-body/" TargetMode="External"/><Relationship Id="rId400" Type="http://schemas.openxmlformats.org/officeDocument/2006/relationships/hyperlink" Target="https://daviscps.com/body-procedures-cherry-hill/coolsculpting-for-body/?gclid=Cj0KCQjwsdiTBhD5ARIsAIpW8CKuXzJL2WegGYefIROx_ZKhl9TeijLaH2Galdn6rlPfwk6JP2eXVy8aAielEALw_wcB" TargetMode="External"/><Relationship Id="rId521" Type="http://schemas.openxmlformats.org/officeDocument/2006/relationships/hyperlink" Target="https://daviscps.com/body-procedures-cherry-hill/coolsculpting-for-body/?gclid=Cj0KCQjw_7KXBhCoARIsAPdPTfgPU5Ip9-Z4RnTmwK6GTphOc_F5EIo8aKJFNqaFs99pPAHVDBGEJRYaAgP9EALw_wcB" TargetMode="External"/><Relationship Id="rId29" Type="http://schemas.openxmlformats.org/officeDocument/2006/relationships/hyperlink" Target="https://daviscps.com/body-procedures-cherry-hill/coolsculpting-for-body/" TargetMode="External"/><Relationship Id="rId520" Type="http://schemas.openxmlformats.org/officeDocument/2006/relationships/hyperlink" Target="https://daviscps.com/body-procedures-cherry-hill/coolsculpting-for-body/" TargetMode="External"/><Relationship Id="rId11" Type="http://schemas.openxmlformats.org/officeDocument/2006/relationships/hyperlink" Target="https://daviscps.com/body-procedures-cherry-hill/coolsculpting-for-body/?gclid=CjwKCAiA6aSABhApEiwA6Cbm_9MKTfTkkEWe48ve7M26DVe-VdRe6ivLNxle780IqXs08scjsw6aaxoC4TwQAvD_BwE" TargetMode="External"/><Relationship Id="rId10" Type="http://schemas.openxmlformats.org/officeDocument/2006/relationships/hyperlink" Target="https://daviscps.com/body-procedures-cherry-hill/coolsculpting-for-body/" TargetMode="External"/><Relationship Id="rId13" Type="http://schemas.openxmlformats.org/officeDocument/2006/relationships/hyperlink" Target="https://daviscps.com/body-procedures-cherry-hill/coolsculpting-for-body/?gclid=Cj0KCQiA0rSABhDlARIsAJtjfCc7qc4quCyCekNl1SH0TJZNPNkcbXLePTRXYC-i3gueAaX0FBVqSRkaAvlJEALw_wcB" TargetMode="External"/><Relationship Id="rId12" Type="http://schemas.openxmlformats.org/officeDocument/2006/relationships/hyperlink" Target="https://daviscps.com/body-procedures-cherry-hill/coolsculpting-for-body/?gclid=Cj0KCQiAjKqABhDLARIsABbJrGmI3DWBDBY7P9BC1CeToKlnK_Rza2nKrhr7L5wE0A70lQAUlP3pf80aApP6EALw_wcB" TargetMode="External"/><Relationship Id="rId519" Type="http://schemas.openxmlformats.org/officeDocument/2006/relationships/hyperlink" Target="https://daviscps.com/coolsculpting/" TargetMode="External"/><Relationship Id="rId514" Type="http://schemas.openxmlformats.org/officeDocument/2006/relationships/hyperlink" Target="https://daviscps.com/body-procedures-cherry-hill/coolsculpting-for-body/?gclid=EAIaIQobChMI0JCtlOGj-QIVBqSzCh1yXQ2NEAAYASAAEgLzsvD_BwE" TargetMode="External"/><Relationship Id="rId513" Type="http://schemas.openxmlformats.org/officeDocument/2006/relationships/hyperlink" Target="https://daviscps.com/body-procedures-cherry-hill/coolsculpting-for-body/?gclid=CjwKCAjwrZOXBhACEiwA0EoRD0Rea4JgOlCYkoaxaTe0p-AboEhApO7W_8tQqCMPNe_ZByNF58JgqhoCXMMQAvD_BwE" TargetMode="External"/><Relationship Id="rId512" Type="http://schemas.openxmlformats.org/officeDocument/2006/relationships/hyperlink" Target="https://daviscps.com/body-procedures-cherry-hill/coolsculpting-for-body/?gclid=CjwKCAjwrZOXBhACEiwA0EoRD9NhLDO4gx7KrU2Vh3ql6QsemH4H4SZQH111bCZPrM2xFbHliikT1hoC5KwQAvD_BwE" TargetMode="External"/><Relationship Id="rId511" Type="http://schemas.openxmlformats.org/officeDocument/2006/relationships/hyperlink" Target="https://daviscps.com/coolsculpting/" TargetMode="External"/><Relationship Id="rId518" Type="http://schemas.openxmlformats.org/officeDocument/2006/relationships/hyperlink" Target="https://daviscps.com/coolsculpting/" TargetMode="External"/><Relationship Id="rId517" Type="http://schemas.openxmlformats.org/officeDocument/2006/relationships/hyperlink" Target="https://daviscps.com/body-procedures-cherry-hill/coolsculpting-for-body/?gclid=EAIaIQobChMI88umupao-QIV6QaICR3OcQPnEAAYBCAAEgLV0vD_BwE" TargetMode="External"/><Relationship Id="rId516" Type="http://schemas.openxmlformats.org/officeDocument/2006/relationships/hyperlink" Target="https://daviscps.com/body-procedures-cherry-hill/coolsculpting-for-body/?gclid=EAIaIQobChMI7_q_w_Ck-QIVjseGCh2mvQupEAAYAiAAEgIUCPD_BwE" TargetMode="External"/><Relationship Id="rId515" Type="http://schemas.openxmlformats.org/officeDocument/2006/relationships/hyperlink" Target="https://daviscps.com/coolsculpting/" TargetMode="External"/><Relationship Id="rId15" Type="http://schemas.openxmlformats.org/officeDocument/2006/relationships/hyperlink" Target="https://daviscps.com/body-procedures-cherry-hill/coolsculpting-for-body/?gclid=EAIaIQobChMI1Y6ak6_R7gIVdwutBh19-QuYEAAYAiAAEgJFc_D_BwE" TargetMode="External"/><Relationship Id="rId14" Type="http://schemas.openxmlformats.org/officeDocument/2006/relationships/hyperlink" Target="https://daviscps.com/body-procedures-cherry-hill/coolsculpting-for-body/?gclid=Cj0KCQiAx9mABhD0ARIsAEfpavQasOmKDT_klbS1wUMMEobPXzw0xcD0DEwdGDCVaHB9kRzgBJRm3WcaAoysEALw_wcB" TargetMode="External"/><Relationship Id="rId17" Type="http://schemas.openxmlformats.org/officeDocument/2006/relationships/hyperlink" Target="https://daviscps.com/body-procedures-cherry-hill/coolsculpting-for-body/" TargetMode="External"/><Relationship Id="rId16" Type="http://schemas.openxmlformats.org/officeDocument/2006/relationships/hyperlink" Target="https://daviscps.com/body-procedures-cherry-hill/coolsculpting-for-body/?gclid=Cj0KCQiAvP6ABhCjARIsAH37rbRVhuIZfu4PXvqZMsFMO-eU7cBa9HB_2RpQMHXBUFZ7qBIme_vLCDEaArcTEALw_wcB" TargetMode="External"/><Relationship Id="rId19" Type="http://schemas.openxmlformats.org/officeDocument/2006/relationships/hyperlink" Target="https://daviscps.com/body-procedures-cherry-hill/coolsculpting-for-body/?gclid=EAIaIQobChMItYWV7rvg7gIViaiyCh2ddQcUEAAYAiAAEgJQw_D_BwE" TargetMode="External"/><Relationship Id="rId510" Type="http://schemas.openxmlformats.org/officeDocument/2006/relationships/hyperlink" Target="https://daviscps.com/coolsculpting/" TargetMode="External"/><Relationship Id="rId18" Type="http://schemas.openxmlformats.org/officeDocument/2006/relationships/hyperlink" Target="https://daviscps.com/body-procedures-cherry-hill/coolsculpting-for-body/" TargetMode="External"/><Relationship Id="rId84" Type="http://schemas.openxmlformats.org/officeDocument/2006/relationships/hyperlink" Target="https://daviscps.com/coolsculpting/" TargetMode="External"/><Relationship Id="rId83" Type="http://schemas.openxmlformats.org/officeDocument/2006/relationships/hyperlink" Target="https://daviscps.com/coolsculpting/" TargetMode="External"/><Relationship Id="rId86" Type="http://schemas.openxmlformats.org/officeDocument/2006/relationships/hyperlink" Target="https://daviscps.com/body-procedures-cherry-hill/coolsculpting-for-body/" TargetMode="External"/><Relationship Id="rId85" Type="http://schemas.openxmlformats.org/officeDocument/2006/relationships/hyperlink" Target="https://daviscps.com/body-procedures-cherry-hill/coolsculpting-for-body/?gclid=CjwKCAjwmv-DBhAMEiwA7xYrd6LklDZIJQ_ZO7UMTdj-xMYcBAOH9DePlvI56Z5q68T3KthAGJUrnxoCE3QQAvD_BwE" TargetMode="External"/><Relationship Id="rId88" Type="http://schemas.openxmlformats.org/officeDocument/2006/relationships/hyperlink" Target="https://daviscps.com/coolsculpting/" TargetMode="External"/><Relationship Id="rId87" Type="http://schemas.openxmlformats.org/officeDocument/2006/relationships/hyperlink" Target="https://daviscps.com/body-procedures-cherry-hill/coolsculpting-for-body/" TargetMode="External"/><Relationship Id="rId89" Type="http://schemas.openxmlformats.org/officeDocument/2006/relationships/hyperlink" Target="https://daviscps.com/body-procedures-cherry-hill/coolsculpting-for-body/" TargetMode="External"/><Relationship Id="rId80" Type="http://schemas.openxmlformats.org/officeDocument/2006/relationships/hyperlink" Target="https://daviscps.com/coolsculpting/" TargetMode="External"/><Relationship Id="rId82" Type="http://schemas.openxmlformats.org/officeDocument/2006/relationships/hyperlink" Target="https://daviscps.com/body-procedures-cherry-hill/coolsculpting-for-body/" TargetMode="External"/><Relationship Id="rId81" Type="http://schemas.openxmlformats.org/officeDocument/2006/relationships/hyperlink" Target="https://daviscps.com/body-procedures-cherry-hill/coolsculpting-for-body/" TargetMode="External"/><Relationship Id="rId73" Type="http://schemas.openxmlformats.org/officeDocument/2006/relationships/hyperlink" Target="https://daviscps.com/body-procedures-cherry-hill/coolsculpting-for-body/" TargetMode="External"/><Relationship Id="rId72" Type="http://schemas.openxmlformats.org/officeDocument/2006/relationships/hyperlink" Target="https://daviscps.com/coolsculpting/" TargetMode="External"/><Relationship Id="rId75" Type="http://schemas.openxmlformats.org/officeDocument/2006/relationships/hyperlink" Target="https://daviscps.com/coolsculpting/" TargetMode="External"/><Relationship Id="rId74" Type="http://schemas.openxmlformats.org/officeDocument/2006/relationships/hyperlink" Target="https://daviscps.com/body-procedures-cherry-hill/coolsculpting-for-body/" TargetMode="External"/><Relationship Id="rId77" Type="http://schemas.openxmlformats.org/officeDocument/2006/relationships/hyperlink" Target="https://daviscps.com/coolsculpting/" TargetMode="External"/><Relationship Id="rId76" Type="http://schemas.openxmlformats.org/officeDocument/2006/relationships/hyperlink" Target="https://daviscps.com/coolsculpting/" TargetMode="External"/><Relationship Id="rId79" Type="http://schemas.openxmlformats.org/officeDocument/2006/relationships/hyperlink" Target="https://daviscps.com/body-procedures-cherry-hill/coolsculpting-for-body/?gclid=Cj0KCQjw6-SDBhCMARIsAGbI7Uh37jvXMVBrYgX0EI0Q5KEy20kQJuCat9PqRfl_Kpd0mkI-KodIFh0aAok5EALw_wcB" TargetMode="External"/><Relationship Id="rId78" Type="http://schemas.openxmlformats.org/officeDocument/2006/relationships/hyperlink" Target="https://daviscps.com/coolsculpting/" TargetMode="External"/><Relationship Id="rId71" Type="http://schemas.openxmlformats.org/officeDocument/2006/relationships/hyperlink" Target="https://daviscps.com/coolsculpting/" TargetMode="External"/><Relationship Id="rId70" Type="http://schemas.openxmlformats.org/officeDocument/2006/relationships/hyperlink" Target="https://daviscps.com/body-procedures-cherry-hill/coolsculpting-for-body/" TargetMode="External"/><Relationship Id="rId62" Type="http://schemas.openxmlformats.org/officeDocument/2006/relationships/hyperlink" Target="https://daviscps.com/body-procedures-cherry-hill/coolsculpting-for-body/?gclid=Cj0KCQjwjPaCBhDkARIsAISZN7SNnpMansDMN4vpnLkJNgzwjmOQGv2nHiRShHMkYAnRn_aPOAuxJXIaAtKQEALw_wcB" TargetMode="External"/><Relationship Id="rId61" Type="http://schemas.openxmlformats.org/officeDocument/2006/relationships/hyperlink" Target="https://daviscps.com/coolsculpting/" TargetMode="External"/><Relationship Id="rId64" Type="http://schemas.openxmlformats.org/officeDocument/2006/relationships/hyperlink" Target="https://daviscps.com/coolsculpting/" TargetMode="External"/><Relationship Id="rId63" Type="http://schemas.openxmlformats.org/officeDocument/2006/relationships/hyperlink" Target="https://daviscps.com/body-procedures-cherry-hill/coolsculpting-for-body/" TargetMode="External"/><Relationship Id="rId66" Type="http://schemas.openxmlformats.org/officeDocument/2006/relationships/hyperlink" Target="https://daviscps.com/coolsculpting/" TargetMode="External"/><Relationship Id="rId65" Type="http://schemas.openxmlformats.org/officeDocument/2006/relationships/hyperlink" Target="https://daviscps.com/body-procedures-cherry-hill/coolsculpting-for-body/" TargetMode="External"/><Relationship Id="rId68" Type="http://schemas.openxmlformats.org/officeDocument/2006/relationships/hyperlink" Target="https://daviscps.com/body-procedures-cherry-hill/coolsculpting-for-body/" TargetMode="External"/><Relationship Id="rId67" Type="http://schemas.openxmlformats.org/officeDocument/2006/relationships/hyperlink" Target="https://daviscps.com/body-procedures-cherry-hill/coolsculpting-for-body/" TargetMode="External"/><Relationship Id="rId60" Type="http://schemas.openxmlformats.org/officeDocument/2006/relationships/hyperlink" Target="https://daviscps.com/coolsculpting/" TargetMode="External"/><Relationship Id="rId69" Type="http://schemas.openxmlformats.org/officeDocument/2006/relationships/hyperlink" Target="https://daviscps.com/coolsculpting/" TargetMode="External"/><Relationship Id="rId51" Type="http://schemas.openxmlformats.org/officeDocument/2006/relationships/hyperlink" Target="https://daviscps.com/body-procedures-cherry-hill/coolsculpting-for-body/" TargetMode="External"/><Relationship Id="rId50" Type="http://schemas.openxmlformats.org/officeDocument/2006/relationships/hyperlink" Target="https://daviscps.com/body-procedures-cherry-hill/coolsculpting-for-body/?gclid=Cj0KCQjwl9GCBhDvARIsAFunhsm7OaNIXhjhqEG-hPEvHAa9BYznBhqRqfLC8c_MGRLDcWcr02RFSnwaAqksEALw_wcB" TargetMode="External"/><Relationship Id="rId53" Type="http://schemas.openxmlformats.org/officeDocument/2006/relationships/hyperlink" Target="https://daviscps.com/body-procedures-cherry-hill/coolsculpting-for-body/" TargetMode="External"/><Relationship Id="rId52" Type="http://schemas.openxmlformats.org/officeDocument/2006/relationships/hyperlink" Target="https://daviscps.com/coolsculpting/" TargetMode="External"/><Relationship Id="rId55" Type="http://schemas.openxmlformats.org/officeDocument/2006/relationships/hyperlink" Target="https://daviscps.com/body-procedures-cherry-hill/coolsculpting-for-body/?gclid=EAIaIQobChMI0byWwejI7wIVEfHACh2fmwqCEAAYAiABEgJmB_D_BwE" TargetMode="External"/><Relationship Id="rId54" Type="http://schemas.openxmlformats.org/officeDocument/2006/relationships/hyperlink" Target="https://daviscps.com/coolsculpting/" TargetMode="External"/><Relationship Id="rId57" Type="http://schemas.openxmlformats.org/officeDocument/2006/relationships/hyperlink" Target="https://daviscps.com/body-procedures-cherry-hill/coolsculpting-for-body/?gclid=EAIaIQobChMI0byWwejI7wIVEfHACh2fmwqCEAAYAiABEgJmB_D_BwE" TargetMode="External"/><Relationship Id="rId56" Type="http://schemas.openxmlformats.org/officeDocument/2006/relationships/hyperlink" Target="https://daviscps.com/body-procedures-cherry-hill/coolsculpting-for-body/?gclid=EAIaIQobChMI0byWwejI7wIVEfHACh2fmwqCEAAYAiABEgJmB_D_BwE" TargetMode="External"/><Relationship Id="rId59" Type="http://schemas.openxmlformats.org/officeDocument/2006/relationships/hyperlink" Target="https://daviscps.com/body-procedures-cherry-hill/coolsculpting-for-body/" TargetMode="External"/><Relationship Id="rId58" Type="http://schemas.openxmlformats.org/officeDocument/2006/relationships/hyperlink" Target="https://daviscps.com/coolsculpting/" TargetMode="External"/><Relationship Id="rId107" Type="http://schemas.openxmlformats.org/officeDocument/2006/relationships/hyperlink" Target="https://daviscps.com/coolsculpting/" TargetMode="External"/><Relationship Id="rId228" Type="http://schemas.openxmlformats.org/officeDocument/2006/relationships/hyperlink" Target="https://daviscps.com/body-procedures-cherry-hill/coolsculpting-for-body/" TargetMode="External"/><Relationship Id="rId349" Type="http://schemas.openxmlformats.org/officeDocument/2006/relationships/hyperlink" Target="https://daviscps.com/body-procedures-cherry-hill/coolsculpting-for-body/" TargetMode="External"/><Relationship Id="rId106" Type="http://schemas.openxmlformats.org/officeDocument/2006/relationships/hyperlink" Target="https://daviscps.com/coolsculpting/" TargetMode="External"/><Relationship Id="rId227" Type="http://schemas.openxmlformats.org/officeDocument/2006/relationships/hyperlink" Target="https://daviscps.com/body-procedures-cherry-hill/coolsculpting-for-body/?gclid=CjwKCAjwoP6LBhBlEiwAvCcthOXWCspvn_-1XYQ5kEN42AFNnMxqLPyLBQXy_wnXR7ZVyrqQF7x6UhoCMgcQAvD_BwE" TargetMode="External"/><Relationship Id="rId348" Type="http://schemas.openxmlformats.org/officeDocument/2006/relationships/hyperlink" Target="https://daviscps.com/body-procedures-cherry-hill/coolsculpting-for-body/?gclid=Cj0KCQjw6J-SBhCrARIsAH0yMZip_5SdQrUjIAk8C6bJmky5SCHOG8Zh97Hk7zmupqgdKa4TncueuLEaAtdtEALw_wcB" TargetMode="External"/><Relationship Id="rId469" Type="http://schemas.openxmlformats.org/officeDocument/2006/relationships/hyperlink" Target="https://daviscps.com/coolsculpting/?gclid=EAIaIQobChMI04uoqMje-AIVgseGCh0Jwg73EAAYASABEgLmKfD_BwE" TargetMode="External"/><Relationship Id="rId105" Type="http://schemas.openxmlformats.org/officeDocument/2006/relationships/hyperlink" Target="https://daviscps.com/body-procedures-cherry-hill/coolsculpting-for-body/?gclid=EAIaIQobChMIkNfC5v_I8AIVGwJMCh0jsQqpEAAYASAAEgIFcfD_BwE" TargetMode="External"/><Relationship Id="rId226" Type="http://schemas.openxmlformats.org/officeDocument/2006/relationships/hyperlink" Target="https://daviscps.com/coolsculpting/" TargetMode="External"/><Relationship Id="rId347" Type="http://schemas.openxmlformats.org/officeDocument/2006/relationships/hyperlink" Target="https://daviscps.com/body-procedures-cherry-hill/coolsculpting-for-body/?gclid=EAIaIQobChMIobejgsH09gIVcsiUCR2RlgbgEAAYBCAAEgI4DvD_BwE" TargetMode="External"/><Relationship Id="rId468" Type="http://schemas.openxmlformats.org/officeDocument/2006/relationships/hyperlink" Target="https://daviscps.com/coolsculpting/" TargetMode="External"/><Relationship Id="rId104" Type="http://schemas.openxmlformats.org/officeDocument/2006/relationships/hyperlink" Target="https://daviscps.com/body-procedures-cherry-hill/coolsculpting-for-body/" TargetMode="External"/><Relationship Id="rId225" Type="http://schemas.openxmlformats.org/officeDocument/2006/relationships/hyperlink" Target="https://daviscps.com/body-procedures-cherry-hill/coolsculpting-for-body/?gclid=CjwKCAjwzt6LBhBeEiwAbPGOgassIIKWBVgJoJ096-IGe9UwSXHtZIANooxXbiRCtFJV42zWdUY8ghoClgUQAvD_BwE" TargetMode="External"/><Relationship Id="rId346" Type="http://schemas.openxmlformats.org/officeDocument/2006/relationships/hyperlink" Target="https://daviscps.com/body-procedures-cherry-hill/coolsculpting-for-body/?gclid=CjwKCAjwopWSBhB6EiwAjxmqDf_WG9WgG7l9O9KEu6ioQUrkHGL7FWoUzeZJjjwvX9Ac1mAC_2s37xoCYBkQAvD_BwE" TargetMode="External"/><Relationship Id="rId467" Type="http://schemas.openxmlformats.org/officeDocument/2006/relationships/hyperlink" Target="https://daviscps.com/body-procedures-cherry-hill/coolsculpting-for-body/?gclid=EAIaIQobChMIs8ibu6rT-AIVGuDICh21-AtCEAAYAyAAEgJYofD_BwE" TargetMode="External"/><Relationship Id="rId109" Type="http://schemas.openxmlformats.org/officeDocument/2006/relationships/hyperlink" Target="https://daviscps.com/body-procedures-cherry-hill/coolsculpting-for-body/?gclid=EAIaIQobChMIkNfC5v_I8AIVGwJMCh0jsQqpEAAYASAAEgIFcfD_BwE" TargetMode="External"/><Relationship Id="rId108" Type="http://schemas.openxmlformats.org/officeDocument/2006/relationships/hyperlink" Target="https://daviscps.com/coolsculpting/" TargetMode="External"/><Relationship Id="rId229" Type="http://schemas.openxmlformats.org/officeDocument/2006/relationships/hyperlink" Target="https://daviscps.com/body-procedures-cherry-hill/coolsculpting-for-body/?gclid=Cj0KCQjww4OMBhCUARIsAILndv5TjFVOS-4tuHsHtrwSiDabha5Hr7lGkAnZfQKU1-MM4JKGNIAtXe8aAhFTEALw_wcB" TargetMode="External"/><Relationship Id="rId220" Type="http://schemas.openxmlformats.org/officeDocument/2006/relationships/hyperlink" Target="https://daviscps.com/body-procedures-cherry-hill/coolsculpting-for-body/" TargetMode="External"/><Relationship Id="rId341" Type="http://schemas.openxmlformats.org/officeDocument/2006/relationships/hyperlink" Target="https://daviscps.com/body-procedures-cherry-hill/coolsculpting-for-body/?gclid=EAIaIQobChMI2Y_jvP_j9gIVmOTjBx0vzQyXEAAYASAAEgIBBfD_BwE" TargetMode="External"/><Relationship Id="rId462" Type="http://schemas.openxmlformats.org/officeDocument/2006/relationships/hyperlink" Target="https://daviscps.com/body-procedures-cherry-hill/coolsculpting-for-body/?gclid=EAIaIQobChMI5f2LlvzA-AIVr8LCBB3llg9EEAAYBCAAEgJp3vD_BwE" TargetMode="External"/><Relationship Id="rId583" Type="http://schemas.openxmlformats.org/officeDocument/2006/relationships/drawing" Target="../drawings/drawing1.xml"/><Relationship Id="rId340" Type="http://schemas.openxmlformats.org/officeDocument/2006/relationships/hyperlink" Target="https://daviscps.com/body-procedures-cherry-hill/coolsculpting-for-body/?gclid=Cj0KCQjw0PWRBhDKARIsAPKHFGhr5weidTzbn1CuAznbxJvbBLDrB4mm_UNwXiWdDoMMW9HQPNDoLFcaAlelEALw_wcB" TargetMode="External"/><Relationship Id="rId461" Type="http://schemas.openxmlformats.org/officeDocument/2006/relationships/hyperlink" Target="https://daviscps.com/body-procedures-cherry-hill/coolsculpting-for-body/?gclid=EAIaIQobChMI1se8qfm_-AIVGwytBh2k4g1jEAAYASAAEgJsi_D_BwE" TargetMode="External"/><Relationship Id="rId582" Type="http://schemas.openxmlformats.org/officeDocument/2006/relationships/hyperlink" Target="https://daviscps.com/coolsculpting/" TargetMode="External"/><Relationship Id="rId460" Type="http://schemas.openxmlformats.org/officeDocument/2006/relationships/hyperlink" Target="https://daviscps.com/body-procedures-cherry-hill/coolsculpting-for-body/?gclid=Cj0KCQjw2MWVBhCQARIsAIjbwoN79bCUsCRI1N59y8T0ukarEtF8quecZCHf6h7ykPIYSuY1RfEEHTIaAhIJEALw_wcB" TargetMode="External"/><Relationship Id="rId581" Type="http://schemas.openxmlformats.org/officeDocument/2006/relationships/hyperlink" Target="https://daviscps.com/coolsculpting/" TargetMode="External"/><Relationship Id="rId580" Type="http://schemas.openxmlformats.org/officeDocument/2006/relationships/hyperlink" Target="https://daviscps.com/coolsculpting/" TargetMode="External"/><Relationship Id="rId103" Type="http://schemas.openxmlformats.org/officeDocument/2006/relationships/hyperlink" Target="https://daviscps.com/coolsculpting/" TargetMode="External"/><Relationship Id="rId224" Type="http://schemas.openxmlformats.org/officeDocument/2006/relationships/hyperlink" Target="https://daviscps.com/body-procedures-cherry-hill/coolsculpting-for-body/?gclid=CjwKCAjwzt6LBhBeEiwAbPGOgassIIKWBVgJoJ096-IGe9UwSXHtZIANooxXbiRCtFJV42zWdUY8ghoClgUQAvD_BwE" TargetMode="External"/><Relationship Id="rId345" Type="http://schemas.openxmlformats.org/officeDocument/2006/relationships/hyperlink" Target="https://daviscps.com/body-procedures-cherry-hill/coolsculpting-for-body/" TargetMode="External"/><Relationship Id="rId466" Type="http://schemas.openxmlformats.org/officeDocument/2006/relationships/hyperlink" Target="https://daviscps.com/body-procedures-cherry-hill/coolsculpting-for-body/?gclid=EAIaIQobChMInp25lo_Q-AIViBJMCh2JWAbNEAAYAiAAEgKKcPD_BwE" TargetMode="External"/><Relationship Id="rId102" Type="http://schemas.openxmlformats.org/officeDocument/2006/relationships/hyperlink" Target="https://daviscps.com/body-procedures-cherry-hill/coolsculpting-for-body/" TargetMode="External"/><Relationship Id="rId223" Type="http://schemas.openxmlformats.org/officeDocument/2006/relationships/hyperlink" Target="https://daviscps.com/body-procedures-cherry-hill/coolsculpting-for-body/?gclid=CjwKCAjwq9mLBhB2EiwAuYdMtcWLAGkMZDug5-i8RGLdqwsyv5oba0y6LnLBnH4sqKC-nC6hJ_GmRBoC2toQAvD_BwE" TargetMode="External"/><Relationship Id="rId344" Type="http://schemas.openxmlformats.org/officeDocument/2006/relationships/hyperlink" Target="https://daviscps.com/body-procedures-cherry-hill/coolsculpting-for-body/" TargetMode="External"/><Relationship Id="rId465" Type="http://schemas.openxmlformats.org/officeDocument/2006/relationships/hyperlink" Target="https://daviscps.com/body-procedures-cherry-hill/coolsculpting-for-body/?gclid=CjwKCAjwh-CVBhB8EiwAjFEPGfxyBn0wvt0ieT5eMlMDESAwjsW2S19BLxdvJwiT7uQ6DTfiJ3pGcRoCTukQAvD_BwE" TargetMode="External"/><Relationship Id="rId101" Type="http://schemas.openxmlformats.org/officeDocument/2006/relationships/hyperlink" Target="https://daviscps.com/coolsculpting/" TargetMode="External"/><Relationship Id="rId222" Type="http://schemas.openxmlformats.org/officeDocument/2006/relationships/hyperlink" Target="https://daviscps.com/body-procedures-cherry-hill/coolsculpting-for-body/?gclid=CjwKCAjw5c6LBhBdEiwAP9ejG7cIfzNkuL-39RvvX_b44c9IWkljxloRZyipHEUCPHDiGdMQqCMi8RoCND8QAvD_BwE" TargetMode="External"/><Relationship Id="rId343" Type="http://schemas.openxmlformats.org/officeDocument/2006/relationships/hyperlink" Target="https://daviscps.com/body-procedures-cherry-hill/coolsculpting-for-body/?gclid=CjwKCAjwloCSBhAeEiwA3hVo_fiE5z0GU5m-m_1qrPBHYeHFqe40DpDDFqfUm9vEfaMz7xls8axT4RoC8YoQAvD_BwE" TargetMode="External"/><Relationship Id="rId464" Type="http://schemas.openxmlformats.org/officeDocument/2006/relationships/hyperlink" Target="https://daviscps.com/body-procedures-cherry-hill/coolsculpting-for-body/?gclid=EAIaIQobChMI0J-znLvH-AIV1smUCR1clQe8EAAYAyAAEgLJqPD_BwE" TargetMode="External"/><Relationship Id="rId100" Type="http://schemas.openxmlformats.org/officeDocument/2006/relationships/hyperlink" Target="https://daviscps.com/coolsculpting/" TargetMode="External"/><Relationship Id="rId221" Type="http://schemas.openxmlformats.org/officeDocument/2006/relationships/hyperlink" Target="https://daviscps.com/body-procedures-cherry-hill/coolsculpting-for-body/?gclid=CjwKCAjw5c6LBhBdEiwAP9ejG4F-Os7VPwO_UyXp_wkQVo0cyppAbNkzBfYO5B9Lyi90fpdzJBZJqxoCfBoQAvD_BwE" TargetMode="External"/><Relationship Id="rId342" Type="http://schemas.openxmlformats.org/officeDocument/2006/relationships/hyperlink" Target="https://daviscps.com/body-procedures-cherry-hill/coolsculpting-for-body/?gclid=Cj0KCQjw8_qRBhCXARIsAE2AtRa39TcadS9kYFvUV28s2h2WgsRu6TrmgqIP406pj56z9v8V-iFo75AaApS8EALw_wcB" TargetMode="External"/><Relationship Id="rId463" Type="http://schemas.openxmlformats.org/officeDocument/2006/relationships/hyperlink" Target="https://daviscps.com/body-procedures-cherry-hill/coolsculpting-for-body/?gclid=CjwKCAjw-8qVBhANEiwAfjXLropHaj5n8s6IXHW_p5WqZ8cPxc4M3wIWCdhWdUmjql_6e2nqzC_n1RoCbnMQAvD_BwE" TargetMode="External"/><Relationship Id="rId217" Type="http://schemas.openxmlformats.org/officeDocument/2006/relationships/hyperlink" Target="https://daviscps.com/body-procedures-cherry-hill/coolsculpting-for-body/?gclid=CjwKCAjwk6-LBhBZEiwAOUUDp-5qnAeiPwgbq-hE1nj_YqpMv0ktOPbb2wDawz6awBFzT_2GtuxgWRoCqRYQAvD_BwE" TargetMode="External"/><Relationship Id="rId338" Type="http://schemas.openxmlformats.org/officeDocument/2006/relationships/hyperlink" Target="https://daviscps.com/body-procedures-cherry-hill/coolsculpting-for-body/?gclid=Cj0KCQjw0PWRBhDKARIsAPKHFGgsZpNpXC38atwC-QLGUjvyHrI1cdJy6WqkCuQjZaugaDVC9R7vUhwaApB4EALw_wcB" TargetMode="External"/><Relationship Id="rId459" Type="http://schemas.openxmlformats.org/officeDocument/2006/relationships/hyperlink" Target="https://daviscps.com/body-procedures-cherry-hill/coolsculpting-for-body/?gclid=Cj0KCQjwkruVBhCHARIsACVIiOzkfx17W_O-LWK1IyIkru5th6Q6Ew8Bh38sraZNd6QGHcNjPLScZjYaAoE_EALw_wcB" TargetMode="External"/><Relationship Id="rId216" Type="http://schemas.openxmlformats.org/officeDocument/2006/relationships/hyperlink" Target="https://daviscps.com/coolsculpting/" TargetMode="External"/><Relationship Id="rId337" Type="http://schemas.openxmlformats.org/officeDocument/2006/relationships/hyperlink" Target="https://daviscps.com/body-procedures-cherry-hill/coolsculpting-for-body/?gclid=Cj0KCQjw5-WRBhCKARIsAAId9Fmp-klA57-6CDzRrl2npXWZ9d9o-q_urr2UZdI43bw5L7-xVLL_JUEaAtAQEALw_wcB" TargetMode="External"/><Relationship Id="rId458" Type="http://schemas.openxmlformats.org/officeDocument/2006/relationships/hyperlink" Target="https://daviscps.com/body-procedures-cherry-hill/coolsculpting-for-body/?gclid=EAIaIQobChMI2vbSlJi4-AIVGlNyCh2yzwLLEAAYAyAAEgI1kfD_BwE" TargetMode="External"/><Relationship Id="rId579" Type="http://schemas.openxmlformats.org/officeDocument/2006/relationships/hyperlink" Target="https://daviscps.com/coolsculpting/" TargetMode="External"/><Relationship Id="rId215" Type="http://schemas.openxmlformats.org/officeDocument/2006/relationships/hyperlink" Target="https://daviscps.com/body-procedures-cherry-hill/coolsculpting-for-body/?gclid=CjwKCAjwzaSLBhBJEiwAJSRokud-zCW8GlJijRxZ2M3pFFcE2OQQ7GUXUwrc0PUmHHNCVmVcisYNpRoCI7gQAvD_BwE" TargetMode="External"/><Relationship Id="rId336" Type="http://schemas.openxmlformats.org/officeDocument/2006/relationships/hyperlink" Target="https://daviscps.com/body-procedures-cherry-hill/coolsculpting-for-body/?gclid=CjwKCAjwxOCRBhA8EiwA0X8hi40D4-UHTEgQuWaKV8gV9O0VjvRAGDqw7xWdJ7DtVJJIe8KIh1KM4xoCzewQAvD_BwE" TargetMode="External"/><Relationship Id="rId457" Type="http://schemas.openxmlformats.org/officeDocument/2006/relationships/hyperlink" Target="https://daviscps.com/coolsculpting/" TargetMode="External"/><Relationship Id="rId578" Type="http://schemas.openxmlformats.org/officeDocument/2006/relationships/hyperlink" Target="https://daviscps.com/body-procedures-cherry-hill/coolsculpting-for-body/" TargetMode="External"/><Relationship Id="rId214" Type="http://schemas.openxmlformats.org/officeDocument/2006/relationships/hyperlink" Target="https://daviscps.com/body-procedures-cherry-hill/coolsculpting-for-body/" TargetMode="External"/><Relationship Id="rId335" Type="http://schemas.openxmlformats.org/officeDocument/2006/relationships/hyperlink" Target="https://daviscps.com/body-procedures-cherry-hill/coolsculpting-for-body/" TargetMode="External"/><Relationship Id="rId456" Type="http://schemas.openxmlformats.org/officeDocument/2006/relationships/hyperlink" Target="https://daviscps.com/body-procedures-cherry-hill/coolsculpting-for-body/?gclid=Cj0KCQjwhqaVBhCxARIsAHK1tiO_1mOdXiWOfD3m2dI5oLHHwpnOYLriPPmAwt13Not8k00snejCBa0aAtyHEALw_wcB" TargetMode="External"/><Relationship Id="rId577" Type="http://schemas.openxmlformats.org/officeDocument/2006/relationships/hyperlink" Target="https://daviscps.com/coolsculpting/?gclid=CjwKCAjwqJSaBhBUEiwAg5W9p8wCuPtLrIxVdLDyNzqeZGd8t-DmqO-6oTYAYhBfGqFexXQ7e9F_HRoCJeUQAvD_BwE" TargetMode="External"/><Relationship Id="rId219" Type="http://schemas.openxmlformats.org/officeDocument/2006/relationships/hyperlink" Target="https://daviscps.com/body-procedures-cherry-hill/coolsculpting-for-body/" TargetMode="External"/><Relationship Id="rId218" Type="http://schemas.openxmlformats.org/officeDocument/2006/relationships/hyperlink" Target="https://daviscps.com/body-procedures-cherry-hill/coolsculpting-for-body/?gclid=CjwKCAjw_L6LBhBbEiwA4c46un03a3MSmftqogS6z0wXbmwoUEjWwBevoSKM8r39k3l9a_jwI_PD2xoCu6MQAvD_BwE" TargetMode="External"/><Relationship Id="rId339" Type="http://schemas.openxmlformats.org/officeDocument/2006/relationships/hyperlink" Target="https://daviscps.com/body-procedures-cherry-hill/coolsculpting-for-body/?gclid=EAIaIQobChMIgrze-8jh9gIVCrLICh0JKw00EAAYAiAAEgLiI_D_BwE" TargetMode="External"/><Relationship Id="rId330" Type="http://schemas.openxmlformats.org/officeDocument/2006/relationships/hyperlink" Target="https://daviscps.com/body-procedures-cherry-hill/coolsculpting-for-body/" TargetMode="External"/><Relationship Id="rId451" Type="http://schemas.openxmlformats.org/officeDocument/2006/relationships/hyperlink" Target="https://daviscps.com/body-procedures-cherry-hill/coolsculpting-for-body/?gclid=Cj0KCQjw-pCVBhCFARIsAGMxhAfssbexhahZN0_2m4PX2DEu4Q2fQxNGUgqb_dIvSZG2jFzqt5z3MWIaAvsGEALw_wcB" TargetMode="External"/><Relationship Id="rId572" Type="http://schemas.openxmlformats.org/officeDocument/2006/relationships/hyperlink" Target="https://daviscps.com/body-procedures-cherry-hill/coolsculpting-for-body/" TargetMode="External"/><Relationship Id="rId450" Type="http://schemas.openxmlformats.org/officeDocument/2006/relationships/hyperlink" Target="https://daviscps.com/coolsculpting/" TargetMode="External"/><Relationship Id="rId571" Type="http://schemas.openxmlformats.org/officeDocument/2006/relationships/hyperlink" Target="https://daviscps.com/body-procedures-cherry-hill/coolsculpting-for-body/" TargetMode="External"/><Relationship Id="rId570" Type="http://schemas.openxmlformats.org/officeDocument/2006/relationships/hyperlink" Target="https://daviscps.com/coolsculpting/" TargetMode="External"/><Relationship Id="rId213" Type="http://schemas.openxmlformats.org/officeDocument/2006/relationships/hyperlink" Target="https://daviscps.com/body-procedures-cherry-hill/coolsculpting-for-body/?gclid=CjwKCAjwzaSLBhBJEiwAJSRokj9QACG3OO3AIYco0McTlSm7YvYNKjUom8m1wekILxS7sdkunDBgMRoCuEYQAvD_BwE" TargetMode="External"/><Relationship Id="rId334" Type="http://schemas.openxmlformats.org/officeDocument/2006/relationships/hyperlink" Target="https://daviscps.com/body-procedures-cherry-hill/coolsculpting-for-body/?gclid=Cj0KCQjwuMuRBhCJARIsAHXdnqOhElpZLgP2Dtk2Mp6WMbTqzz69wWFUUA8BI4q-z_dPdVU_nSd_n3waAmE_EALw_wcB" TargetMode="External"/><Relationship Id="rId455" Type="http://schemas.openxmlformats.org/officeDocument/2006/relationships/hyperlink" Target="https://daviscps.com/coolsculpting/" TargetMode="External"/><Relationship Id="rId576" Type="http://schemas.openxmlformats.org/officeDocument/2006/relationships/hyperlink" Target="https://daviscps.com/coolsculpting/" TargetMode="External"/><Relationship Id="rId212" Type="http://schemas.openxmlformats.org/officeDocument/2006/relationships/hyperlink" Target="https://daviscps.com/body-procedures-cherry-hill/coolsculpting-for-body/?gclid=EAIaIQobChMIxd6I9oPJ8wIVw8mUCR1TRQjrEAAYASAAEgK8DvD_BwE" TargetMode="External"/><Relationship Id="rId333" Type="http://schemas.openxmlformats.org/officeDocument/2006/relationships/hyperlink" Target="https://daviscps.com/body-procedures-cherry-hill/coolsculpting-for-body/" TargetMode="External"/><Relationship Id="rId454" Type="http://schemas.openxmlformats.org/officeDocument/2006/relationships/hyperlink" Target="https://daviscps.com/coolsculpting/" TargetMode="External"/><Relationship Id="rId575" Type="http://schemas.openxmlformats.org/officeDocument/2006/relationships/hyperlink" Target="https://daviscps.com/coolsculpting/" TargetMode="External"/><Relationship Id="rId211" Type="http://schemas.openxmlformats.org/officeDocument/2006/relationships/hyperlink" Target="https://daviscps.com/body-procedures-cherry-hill/coolsculpting-for-body/?gclid=EAIaIQobChMIwf3JrITJ8wIV9RCzAB1U-A6oEAAYASAAEgImZ_D_BwE" TargetMode="External"/><Relationship Id="rId332" Type="http://schemas.openxmlformats.org/officeDocument/2006/relationships/hyperlink" Target="https://daviscps.com/body-procedures-cherry-hill/coolsculpting-for-body/" TargetMode="External"/><Relationship Id="rId453" Type="http://schemas.openxmlformats.org/officeDocument/2006/relationships/hyperlink" Target="https://daviscps.com/body-procedures-cherry-hill/coolsculpting-for-body/?gclid=CjwKCAjwnZaVBhA6EiwAVVyv9NSu3Uy7IFps1JBdOy7H9BfwG9DjDz5yfXL09u8f8XwylcEphMiLQBoCBpMQAvD_BwE" TargetMode="External"/><Relationship Id="rId574" Type="http://schemas.openxmlformats.org/officeDocument/2006/relationships/hyperlink" Target="https://daviscps.com/coolsculpting/?gclid=Cj0KCQjw4omaBhDqARIsADXULuUQ5oFIXVX-uocl_IqjYnvA_Jf7nFIpWPOP9SY6xoePxzKMzgOf4zcaArjtEALw_wcB" TargetMode="External"/><Relationship Id="rId210" Type="http://schemas.openxmlformats.org/officeDocument/2006/relationships/hyperlink" Target="https://daviscps.com/body-procedures-cherry-hill/coolsculpting-for-body/?gclid=CjwKCAjwh5qLBhALEiwAioods9ceLrTfTtmk_mCZCMUESJkC18B3L5mKGdhvZMElLO57zennZYDw5hoCocgQAvD_BwE" TargetMode="External"/><Relationship Id="rId331" Type="http://schemas.openxmlformats.org/officeDocument/2006/relationships/hyperlink" Target="https://daviscps.com/body-procedures-cherry-hill/coolsculpting-for-body/?gclid=CjwKCAjw8sCRBhA6EiwA6_IF4VJDWsnB8jXlDvzQgiXysLqdX5Yfdv70dd_dIheqfDB97ozLcvTbzxoCfOkQAvD_BwE" TargetMode="External"/><Relationship Id="rId452" Type="http://schemas.openxmlformats.org/officeDocument/2006/relationships/hyperlink" Target="https://daviscps.com/body-procedures-cherry-hill/coolsculpting-for-body/?gclid=CjwKCAjwnZaVBhA6EiwAVVyv9KsdJVJM-EPTzCC0L02joUxru6KtSNO-2djaU_DEPyPj1mbiGSUBRRoCyk4QAvD_BwE" TargetMode="External"/><Relationship Id="rId573" Type="http://schemas.openxmlformats.org/officeDocument/2006/relationships/hyperlink" Target="https://daviscps.com/coolsculpting/?gclid=CjwKCAjwv4SaBhBPEiwA9YzZvNa-DpfYW7DKsqq67AXo5U1aba0eW4WMyJzDbUhE-IL4zIk3lVquWhoCAO0QAvD_BwE" TargetMode="External"/><Relationship Id="rId370" Type="http://schemas.openxmlformats.org/officeDocument/2006/relationships/hyperlink" Target="https://daviscps.com/coolsculpting/" TargetMode="External"/><Relationship Id="rId491" Type="http://schemas.openxmlformats.org/officeDocument/2006/relationships/hyperlink" Target="https://daviscps.com/body-procedures-cherry-hill/coolsculpting-for-body/?gclid=EAIaIQobChMIvZLrmOj--AIVxI5bCh0QwghWEAAYASAAEgKIHPD_BwE" TargetMode="External"/><Relationship Id="rId490" Type="http://schemas.openxmlformats.org/officeDocument/2006/relationships/hyperlink" Target="https://daviscps.com/coolsculpting/" TargetMode="External"/><Relationship Id="rId129" Type="http://schemas.openxmlformats.org/officeDocument/2006/relationships/hyperlink" Target="https://daviscps.com/body-procedures-cherry-hill/coolsculpting-for-body/" TargetMode="External"/><Relationship Id="rId128" Type="http://schemas.openxmlformats.org/officeDocument/2006/relationships/hyperlink" Target="https://daviscps.com/body-procedures-cherry-hill/coolsculpting-for-body/" TargetMode="External"/><Relationship Id="rId249" Type="http://schemas.openxmlformats.org/officeDocument/2006/relationships/hyperlink" Target="https://daviscps.com/body-procedures-cherry-hill/coolsculpting-for-body/" TargetMode="External"/><Relationship Id="rId127" Type="http://schemas.openxmlformats.org/officeDocument/2006/relationships/hyperlink" Target="https://daviscps.com/coolsculpting/" TargetMode="External"/><Relationship Id="rId248" Type="http://schemas.openxmlformats.org/officeDocument/2006/relationships/hyperlink" Target="https://daviscps.com/body-procedures-cherry-hill/coolsculpting-for-body/?gclid=EAIaIQobChMI8Kyn5MvE9AIVWcDICh1ZYAcNEAAYAiAAEgIj2fD_BwE" TargetMode="External"/><Relationship Id="rId369" Type="http://schemas.openxmlformats.org/officeDocument/2006/relationships/hyperlink" Target="https://daviscps.com/body-procedures-cherry-hill/coolsculpting-for-body/?gclid=EAIaIQobChMI-sSUhueb9wIVzMizCh05nA3zEAAYASAAEgJx8PD_BwE" TargetMode="External"/><Relationship Id="rId126" Type="http://schemas.openxmlformats.org/officeDocument/2006/relationships/hyperlink" Target="https://daviscps.com/body-procedures-cherry-hill/coolsculpting-for-body/?gclid=Cj0KCQjwnueFBhChARIsAPu3YkSr5RK9dP6vAzPXD2jTesHIxZAZ3bOaWbNLTYxA1SecgrBebxnSshgaAm2vEALw_wcB" TargetMode="External"/><Relationship Id="rId247" Type="http://schemas.openxmlformats.org/officeDocument/2006/relationships/hyperlink" Target="https://daviscps.com/body-procedures-cherry-hill/coolsculpting-for-body/" TargetMode="External"/><Relationship Id="rId368" Type="http://schemas.openxmlformats.org/officeDocument/2006/relationships/hyperlink" Target="https://daviscps.com/body-procedures-cherry-hill/coolsculpting-for-body/?gclid=EAIaIQobChMIoJ_C0rib9wIVh-DICh0Z-AmCEAAYASAAEgKSsfD_BwE" TargetMode="External"/><Relationship Id="rId489" Type="http://schemas.openxmlformats.org/officeDocument/2006/relationships/hyperlink" Target="https://daviscps.com/body-procedures-cherry-hill/coolsculpting-for-body/?gclid=EAIaIQobChMI16zvoKf9-AIVKwJMCh2r6AWUEAAYAiAAEgI5WPD_BwE" TargetMode="External"/><Relationship Id="rId121" Type="http://schemas.openxmlformats.org/officeDocument/2006/relationships/hyperlink" Target="https://daviscps.com/body-procedures-cherry-hill/coolsculpting-for-body/" TargetMode="External"/><Relationship Id="rId242" Type="http://schemas.openxmlformats.org/officeDocument/2006/relationships/hyperlink" Target="https://daviscps.com/body-procedures-cherry-hill/coolsculpting-for-body/" TargetMode="External"/><Relationship Id="rId363" Type="http://schemas.openxmlformats.org/officeDocument/2006/relationships/hyperlink" Target="https://daviscps.com/body-procedures-cherry-hill/coolsculpting-for-body/?gclid=EAIaIQobChMIv8v0lZWX9wIVkuDICh3G1QkVEAAYAiAAEgJfffD_BwE" TargetMode="External"/><Relationship Id="rId484" Type="http://schemas.openxmlformats.org/officeDocument/2006/relationships/hyperlink" Target="https://daviscps.com/coolsculpting/" TargetMode="External"/><Relationship Id="rId120" Type="http://schemas.openxmlformats.org/officeDocument/2006/relationships/hyperlink" Target="https://daviscps.com/body-procedures-cherry-hill/coolsculpting-for-body/" TargetMode="External"/><Relationship Id="rId241" Type="http://schemas.openxmlformats.org/officeDocument/2006/relationships/hyperlink" Target="https://daviscps.com/body-procedures-cherry-hill/coolsculpting-for-body/" TargetMode="External"/><Relationship Id="rId362" Type="http://schemas.openxmlformats.org/officeDocument/2006/relationships/hyperlink" Target="https://daviscps.com/body-procedures-cherry-hill/coolsculpting-for-body/?gclid=Cj0KCQjwr-SSBhC9ARIsANhzu15i2TGNd3DiUgRL9PLSEeHd-ukYUef8lMppHOFnKnL6yDsyyXVzmpYaAodbEALw_wcB" TargetMode="External"/><Relationship Id="rId483" Type="http://schemas.openxmlformats.org/officeDocument/2006/relationships/hyperlink" Target="https://daviscps.com/body-procedures-cherry-hill/coolsculpting-for-body/" TargetMode="External"/><Relationship Id="rId240" Type="http://schemas.openxmlformats.org/officeDocument/2006/relationships/hyperlink" Target="https://daviscps.com/body-procedures-cherry-hill/coolsculpting-for-body/?gclid=Cj0KCQiA4b2MBhD2ARIsAIrcB-Rh3o2WRQhqSb9Uyv3eAZ-0GWjgXYeVgEChJI7ou7wx0skQHz-Cm6YaAg3AEALw_wcB" TargetMode="External"/><Relationship Id="rId361" Type="http://schemas.openxmlformats.org/officeDocument/2006/relationships/hyperlink" Target="https://daviscps.com/body-procedures-cherry-hill/coolsculpting-for-body/?gclid=Cj0KCQjwr-SSBhC9ARIsANhzu17cwPTiK30fQp7MaEvweDlVgM9HygosMtrw2KfNrq-qtIqu1EIX1KAaArFDEALw_wcB" TargetMode="External"/><Relationship Id="rId482" Type="http://schemas.openxmlformats.org/officeDocument/2006/relationships/hyperlink" Target="https://daviscps.com/body-procedures-cherry-hill/coolsculpting-for-body/" TargetMode="External"/><Relationship Id="rId360" Type="http://schemas.openxmlformats.org/officeDocument/2006/relationships/hyperlink" Target="https://daviscps.com/body-procedures-cherry-hill/coolsculpting-for-body/?gclid=EAIaIQobChMIjPqsuvmU9wIVxZyzCh1hdAzEEAAYAiAAEgJZb_D_BwE" TargetMode="External"/><Relationship Id="rId481" Type="http://schemas.openxmlformats.org/officeDocument/2006/relationships/hyperlink" Target="https://daviscps.com/body-procedures-cherry-hill/coolsculpting-for-body/?gclid=Cj0KCQjwlK-WBhDjARIsAO2sErQG_Y02B8diyuHDJBZ5BwF5tVwBTkAFi66FVfqJ0RiUOLPjlv0AvoIaAvsKEALw_wcB" TargetMode="External"/><Relationship Id="rId125" Type="http://schemas.openxmlformats.org/officeDocument/2006/relationships/hyperlink" Target="https://daviscps.com/body-procedures-cherry-hill/coolsculpting-for-body/?gclid=Cj0KCQjw2NyFBhDoARIsAMtHtZ4vyNEy4DKZc62ZqMA0hjUcbjXle-5_cISite0boBZvkQEFe_H0mY4aAgSpEALw_wcB" TargetMode="External"/><Relationship Id="rId246" Type="http://schemas.openxmlformats.org/officeDocument/2006/relationships/hyperlink" Target="https://daviscps.com/body-procedures-cherry-hill/coolsculpting-for-body/?gclid=EAIaIQobChMIk8m5hvu89AIVgsqGCh2xsgnqEAAYAiAAEgLbSvD_BwE" TargetMode="External"/><Relationship Id="rId367" Type="http://schemas.openxmlformats.org/officeDocument/2006/relationships/hyperlink" Target="https://daviscps.com/body-procedures-cherry-hill/coolsculpting-for-body/?gclid=EAIaIQobChMIld_jjsaa9wIVF8DICh3YkAClEAMYASAAEgK5G_D_BwE" TargetMode="External"/><Relationship Id="rId488" Type="http://schemas.openxmlformats.org/officeDocument/2006/relationships/hyperlink" Target="https://daviscps.com/body-procedures-cherry-hill/coolsculpting-for-body/?gclid=CjwKCAjwoMSWBhAdEiwAVJ2ndlpvOCaXW2nTXVu4y6K6Ou_iCKis1yDG0k6W1wCc6zDCY4r10wuBlBoCXKIQAvD_BwE" TargetMode="External"/><Relationship Id="rId124" Type="http://schemas.openxmlformats.org/officeDocument/2006/relationships/hyperlink" Target="https://daviscps.com/body-procedures-cherry-hill/coolsculpting-for-body/?gclid=Cj0KCQjw2NyFBhDoARIsAMtHtZ4vyNEy4DKZc62ZqMA0hjUcbjXle-5_cISite0boBZvkQEFe_H0mY4aAgSpEALw_wcB" TargetMode="External"/><Relationship Id="rId245" Type="http://schemas.openxmlformats.org/officeDocument/2006/relationships/hyperlink" Target="https://daviscps.com/coolsculpting/" TargetMode="External"/><Relationship Id="rId366" Type="http://schemas.openxmlformats.org/officeDocument/2006/relationships/hyperlink" Target="https://daviscps.com/body-procedures-cherry-hill/coolsculpting-for-body/?gclid=Cj0KCQjw0umSBhDrARIsAH7FCoev-uQlSkftZ4vuSccuV6FpUtyF31qsfSFTafMH6n8qtQql0d7v-eAaAk0sEALw_wcB" TargetMode="External"/><Relationship Id="rId487" Type="http://schemas.openxmlformats.org/officeDocument/2006/relationships/hyperlink" Target="https://daviscps.com/body-procedures-cherry-hill/coolsculpting-for-body/?gclid=CjwKCAjwoMSWBhAdEiwAVJ2ndr-p-Ufa4wi0ykwYpFNArspTgI93bvurm8DqC9q3kQpefELdBiJhfhoCflsQAvD_BwE" TargetMode="External"/><Relationship Id="rId123" Type="http://schemas.openxmlformats.org/officeDocument/2006/relationships/hyperlink" Target="https://daviscps.com/body-procedures-cherry-hill/coolsculpting-for-body/" TargetMode="External"/><Relationship Id="rId244" Type="http://schemas.openxmlformats.org/officeDocument/2006/relationships/hyperlink" Target="https://daviscps.com/body-procedures-cherry-hill/coolsculpting-for-body/?gclid=CjwKCAiAqIKNBhAIEiwAu_ZLDrX9GOeiFYW59U2UKyyq2mb0txXAKnkv-ajnSkPg-4dCzI5d-XxnKRoCzXcQAvD_BwE" TargetMode="External"/><Relationship Id="rId365" Type="http://schemas.openxmlformats.org/officeDocument/2006/relationships/hyperlink" Target="https://daviscps.com/body-procedures-cherry-hill/coolsculpting-for-body/?gclid=Cj0KCQjw0umSBhDrARIsAH7FCocuwsPcNTlLmzVwCMwJKYtgiBYT0fe0ScBIcqKFYcIASBX1OJ-k9uwaAtvDEALw_wcB" TargetMode="External"/><Relationship Id="rId486" Type="http://schemas.openxmlformats.org/officeDocument/2006/relationships/hyperlink" Target="https://daviscps.com/body-procedures-cherry-hill/coolsculpting-for-body/?gclid=CjwKCAjwoMSWBhAdEiwAVJ2ndr-p-Ufa4wi0ykwYpFNArspTgI93bvurm8DqC9q3kQpefELdBiJhfhoCflsQAvD_BwE" TargetMode="External"/><Relationship Id="rId122" Type="http://schemas.openxmlformats.org/officeDocument/2006/relationships/hyperlink" Target="https://daviscps.com/body-procedures-cherry-hill/coolsculpting-for-body/" TargetMode="External"/><Relationship Id="rId243" Type="http://schemas.openxmlformats.org/officeDocument/2006/relationships/hyperlink" Target="https://daviscps.com/body-procedures-cherry-hill/coolsculpting-for-body/?gclid=EAIaIQobChMI_rGN_Nqt9AIVC42GCh1sOAXeEAAYBCAAEgJyO_D_BwE" TargetMode="External"/><Relationship Id="rId364" Type="http://schemas.openxmlformats.org/officeDocument/2006/relationships/hyperlink" Target="https://daviscps.com/body-procedures-cherry-hill/coolsculpting-for-body/?gclid=Cj0KCQjwr-SSBhC9ARIsANhzu14YnpXSIvDtkOK9WMHFrFD-tL5EbUYXHPgNX2KN0AvVe_KhIA9mwx4aAmMeEALw_wcB" TargetMode="External"/><Relationship Id="rId485" Type="http://schemas.openxmlformats.org/officeDocument/2006/relationships/hyperlink" Target="https://daviscps.com/body-procedures-cherry-hill/coolsculpting-for-body/?gclid=CjwKCAjwoMSWBhAdEiwAVJ2ndg8BFADyNnyTM4y85Zvj8-I04hFn8BTo7VFdY1R80bguRVMkHlKLBhoCKlYQAvD_BwE" TargetMode="External"/><Relationship Id="rId95" Type="http://schemas.openxmlformats.org/officeDocument/2006/relationships/hyperlink" Target="https://daviscps.com/body-procedures-cherry-hill/coolsculpting-for-body/" TargetMode="External"/><Relationship Id="rId94" Type="http://schemas.openxmlformats.org/officeDocument/2006/relationships/hyperlink" Target="https://daviscps.com/body-procedures-cherry-hill/coolsculpting-for-body/" TargetMode="External"/><Relationship Id="rId97" Type="http://schemas.openxmlformats.org/officeDocument/2006/relationships/hyperlink" Target="https://daviscps.com/coolsculpting/" TargetMode="External"/><Relationship Id="rId96" Type="http://schemas.openxmlformats.org/officeDocument/2006/relationships/hyperlink" Target="https://daviscps.com/coolsculpting/" TargetMode="External"/><Relationship Id="rId99" Type="http://schemas.openxmlformats.org/officeDocument/2006/relationships/hyperlink" Target="https://daviscps.com/body-procedures-cherry-hill/coolsculpting-for-body/" TargetMode="External"/><Relationship Id="rId480" Type="http://schemas.openxmlformats.org/officeDocument/2006/relationships/hyperlink" Target="https://daviscps.com/body-procedures-cherry-hill/coolsculpting-for-body/?gclid=Cj0KCQjw8amWBhCYARIsADqZJoUhC0J5V4Kubx7lb5wBBWoSFP9jNqdpW21njV-EPA3GwjGmSZnWx0MaAik1EALw_wcB" TargetMode="External"/><Relationship Id="rId98" Type="http://schemas.openxmlformats.org/officeDocument/2006/relationships/hyperlink" Target="https://daviscps.com/body-procedures-cherry-hill/coolsculpting-for-body/?gclid=CjwKCAjwhMmEBhBwEiwAXwFoEYaDRwHwhwnZCAEy0QbCQg0REhCpfhKUcEx8SQ-lNIBx_bX5UOvYCxoCsecQAvD_BwE" TargetMode="External"/><Relationship Id="rId91" Type="http://schemas.openxmlformats.org/officeDocument/2006/relationships/hyperlink" Target="https://daviscps.com/coolsculpting/" TargetMode="External"/><Relationship Id="rId90" Type="http://schemas.openxmlformats.org/officeDocument/2006/relationships/hyperlink" Target="https://daviscps.com/body-procedures-cherry-hill/coolsculpting-for-body/" TargetMode="External"/><Relationship Id="rId93" Type="http://schemas.openxmlformats.org/officeDocument/2006/relationships/hyperlink" Target="https://daviscps.com/body-procedures-cherry-hill/coolsculpting-for-body/" TargetMode="External"/><Relationship Id="rId92" Type="http://schemas.openxmlformats.org/officeDocument/2006/relationships/hyperlink" Target="https://daviscps.com/coolsculpting/" TargetMode="External"/><Relationship Id="rId118" Type="http://schemas.openxmlformats.org/officeDocument/2006/relationships/hyperlink" Target="https://daviscps.com/body-procedures-cherry-hill/coolsculpting-for-body/" TargetMode="External"/><Relationship Id="rId239" Type="http://schemas.openxmlformats.org/officeDocument/2006/relationships/hyperlink" Target="https://daviscps.com/coolsculpting/" TargetMode="External"/><Relationship Id="rId117" Type="http://schemas.openxmlformats.org/officeDocument/2006/relationships/hyperlink" Target="https://daviscps.com/body-procedures-cherry-hill/coolsculpting-for-body/" TargetMode="External"/><Relationship Id="rId238" Type="http://schemas.openxmlformats.org/officeDocument/2006/relationships/hyperlink" Target="https://daviscps.com/body-procedures-cherry-hill/coolsculpting-for-body/?gclid=Cj0KCQiA4b2MBhD2ARIsAIrcB-RHuL_uRJNy3hvwd7dl3dhIb0hB58RZnFDH3-o0iLzMlmE8s5zBCVQaAqKMEALw_wcB" TargetMode="External"/><Relationship Id="rId359" Type="http://schemas.openxmlformats.org/officeDocument/2006/relationships/hyperlink" Target="https://daviscps.com/coolsculpting/" TargetMode="External"/><Relationship Id="rId116" Type="http://schemas.openxmlformats.org/officeDocument/2006/relationships/hyperlink" Target="https://daviscps.com/body-procedures-cherry-hill/coolsculpting-for-body/" TargetMode="External"/><Relationship Id="rId237" Type="http://schemas.openxmlformats.org/officeDocument/2006/relationships/hyperlink" Target="https://daviscps.com/body-procedures-cherry-hill/coolsculpting-for-body/?gclid=CjwKCAiAvriMBhAuEiwA8Cs5laSO_MgeCG2MacccGIPMUDU-SCtNP_1F6RB1Gyf3YpsHZpkljty-tRoCrLwQAvD_BwE" TargetMode="External"/><Relationship Id="rId358" Type="http://schemas.openxmlformats.org/officeDocument/2006/relationships/hyperlink" Target="https://daviscps.com/body-procedures-cherry-hill/coolsculpting-for-body/?gclid=Cj0KCQjwxtSSBhDYARIsAEn0thTmMkqzs4zFC00F1KVeK2zK_3uN5gSAXgGDepXddTsaiZnrJl7b2SgaAjldEALw_wcB" TargetMode="External"/><Relationship Id="rId479" Type="http://schemas.openxmlformats.org/officeDocument/2006/relationships/hyperlink" Target="https://daviscps.com/coolsculpting/" TargetMode="External"/><Relationship Id="rId115" Type="http://schemas.openxmlformats.org/officeDocument/2006/relationships/hyperlink" Target="https://daviscps.com/body-procedures-cherry-hill/coolsculpting-for-body/" TargetMode="External"/><Relationship Id="rId236" Type="http://schemas.openxmlformats.org/officeDocument/2006/relationships/hyperlink" Target="https://daviscps.com/coolsculpting/" TargetMode="External"/><Relationship Id="rId357" Type="http://schemas.openxmlformats.org/officeDocument/2006/relationships/hyperlink" Target="https://daviscps.com/body-procedures-cherry-hill/coolsculpting-for-body/?gclid=CjwKCAjw3cSSBhBGEiwAVII0Z6kB5l1dtgXIf9xLPyek0959I_7Zdy-nu5BP6AdBjcZUPFdQc1whQRoCLD4QAvD_BwE" TargetMode="External"/><Relationship Id="rId478" Type="http://schemas.openxmlformats.org/officeDocument/2006/relationships/hyperlink" Target="https://daviscps.com/body-procedures-cherry-hill/coolsculpting-for-body/?gclid=CjwKCAjwq5-WBhB7EiwAl-HEkl2creRTfRcPDACQF_dUbK1jkpPq2-TcaWgiRFRDMubrrwTFgnM6VhoCox0QAvD_BwE" TargetMode="External"/><Relationship Id="rId119" Type="http://schemas.openxmlformats.org/officeDocument/2006/relationships/hyperlink" Target="https://daviscps.com/body-procedures-cherry-hill/coolsculpting-for-body/" TargetMode="External"/><Relationship Id="rId110" Type="http://schemas.openxmlformats.org/officeDocument/2006/relationships/hyperlink" Target="https://daviscps.com/coolsculpting/" TargetMode="External"/><Relationship Id="rId231" Type="http://schemas.openxmlformats.org/officeDocument/2006/relationships/hyperlink" Target="https://daviscps.com/body-procedures-cherry-hill/coolsculpting-for-body/?gclid=EAIaIQobChMIn7CT9u_-8wIVE4iGCh122AuLEAAYAiACEgKZ9vD_BwE" TargetMode="External"/><Relationship Id="rId352" Type="http://schemas.openxmlformats.org/officeDocument/2006/relationships/hyperlink" Target="https://daviscps.com/body-procedures-cherry-hill/coolsculpting-for-body/?gclid=CjwKCAjw0a-SBhBkEiwApljU0sAZ0qIqmEbEv0gGctUTFipJnENR9LmSSGsLx1vGDFZH0aA8atcxhRoC5eYQAvD_BwE" TargetMode="External"/><Relationship Id="rId473" Type="http://schemas.openxmlformats.org/officeDocument/2006/relationships/hyperlink" Target="https://daviscps.com/body-procedures-cherry-hill/coolsculpting-for-body/?gclid=CjwKCAjwwo-WBhAMEiwAV4dybaBNHVSkiDuPtrD8LW6pSsSVNGzT8oz-j5vQ-TNpCooIea-V36VjaBoCph4QAvD_BwE" TargetMode="External"/><Relationship Id="rId230" Type="http://schemas.openxmlformats.org/officeDocument/2006/relationships/hyperlink" Target="https://daviscps.com/coolsculpting/" TargetMode="External"/><Relationship Id="rId351" Type="http://schemas.openxmlformats.org/officeDocument/2006/relationships/hyperlink" Target="https://daviscps.com/body-procedures-cherry-hill/coolsculpting-for-body/?gclid=CjwKCAjwrqqSBhBbEiwAlQeqGmwVfdwFZWyVB-mVvNm0fTSgbMXVD0yamBLjRQ6K0K0tU5frVjnfDRoCefwQAvD_BwE" TargetMode="External"/><Relationship Id="rId472" Type="http://schemas.openxmlformats.org/officeDocument/2006/relationships/hyperlink" Target="https://daviscps.com/body-procedures-cherry-hill/coolsculpting-for-body/?gclid=Cj0KCQjwn4qWBhCvARIsAFNAMijTwfrqzALd9IFBiFQhqQ8cHlrO4cPscS7lV10UbzLGKNVsbJyc2bgaAkIkEALw_wcB" TargetMode="External"/><Relationship Id="rId350" Type="http://schemas.openxmlformats.org/officeDocument/2006/relationships/hyperlink" Target="https://daviscps.com/body-procedures-cherry-hill/coolsculpting-for-body/?gclid=CjwKCAjwi6WSBhA-EiwA6Niok8UuygvOKL0CBLHvb3t5MJsLc4uOP7oajC6iCZkGKnQ5TV3mmbFynBoCT8gQAvD_BwE" TargetMode="External"/><Relationship Id="rId471" Type="http://schemas.openxmlformats.org/officeDocument/2006/relationships/hyperlink" Target="https://daviscps.com/coolsculpting/" TargetMode="External"/><Relationship Id="rId470" Type="http://schemas.openxmlformats.org/officeDocument/2006/relationships/hyperlink" Target="https://daviscps.com/body-procedures-cherry-hill/coolsculpting-for-body/?gclid=Cj0KCQjwn4qWBhCvARIsAFNAMijSoaoB_DB5yzvXltguzLYtLStJ1YA3eLt_RMxce8pRMgdJwmVrsCEaAgB3EALw_wcB" TargetMode="External"/><Relationship Id="rId114" Type="http://schemas.openxmlformats.org/officeDocument/2006/relationships/hyperlink" Target="https://daviscps.com/coolsculpting/" TargetMode="External"/><Relationship Id="rId235" Type="http://schemas.openxmlformats.org/officeDocument/2006/relationships/hyperlink" Target="https://daviscps.com/coolsculpting/" TargetMode="External"/><Relationship Id="rId356" Type="http://schemas.openxmlformats.org/officeDocument/2006/relationships/hyperlink" Target="https://daviscps.com/body-procedures-cherry-hill/coolsculpting-for-body/?gclid=CjwKCAjw9LSSBhBsEiwAKtf0n16gja1SSjGCLm2CNya6zI1Zy94V7VOcESpgaRAa56QQWSCc6sEXNxoC1FUQAvD_BwE" TargetMode="External"/><Relationship Id="rId477" Type="http://schemas.openxmlformats.org/officeDocument/2006/relationships/hyperlink" Target="https://daviscps.com/coolsculpting/" TargetMode="External"/><Relationship Id="rId113" Type="http://schemas.openxmlformats.org/officeDocument/2006/relationships/hyperlink" Target="https://daviscps.com/coolsculpting/" TargetMode="External"/><Relationship Id="rId234" Type="http://schemas.openxmlformats.org/officeDocument/2006/relationships/hyperlink" Target="https://daviscps.com/body-procedures-cherry-hill/coolsculpting-for-body/?gclid=CjwKCAjwz5iMBhAEEiwAMEAwGKHFc9Y8VHgSteoKJebIE-sQd0N5Kfng0E_Ybw7sz_TZCE30Piy8_BoCB34QAvD_BwE" TargetMode="External"/><Relationship Id="rId355" Type="http://schemas.openxmlformats.org/officeDocument/2006/relationships/hyperlink" Target="https://daviscps.com/body-procedures-cherry-hill/coolsculpting-for-body/?gclid=CjwKCAjw9LSSBhBsEiwAKtf0nyvkf6oKp1NAIiwgBsok6w_WR5Xa0NWhEdQ5BmtdGV1EjfltDkBbVBoChNUQAvD_BwE" TargetMode="External"/><Relationship Id="rId476" Type="http://schemas.openxmlformats.org/officeDocument/2006/relationships/hyperlink" Target="https://daviscps.com/coolsculpting/" TargetMode="External"/><Relationship Id="rId112" Type="http://schemas.openxmlformats.org/officeDocument/2006/relationships/hyperlink" Target="https://daviscps.com/body-procedures-cherry-hill/coolsculpting-for-body/" TargetMode="External"/><Relationship Id="rId233" Type="http://schemas.openxmlformats.org/officeDocument/2006/relationships/hyperlink" Target="https://daviscps.com/body-procedures-cherry-hill/coolsculpting-for-body/?gclid=EAIaIQobChMI-om3tOv_8wIVmf6zCh1W4QMWEAAYASAAEgL8qfD_BwE" TargetMode="External"/><Relationship Id="rId354" Type="http://schemas.openxmlformats.org/officeDocument/2006/relationships/hyperlink" Target="https://daviscps.com/body-procedures-cherry-hill/coolsculpting-for-body/?gclid=CjwKCAjw9LSSBhBsEiwAKtf0n67jlfeoNUzR008PqRot-f0Fq4qGSkjweuLcXB6QjTV24vjfwzNnFhoCniUQAvD_BwE" TargetMode="External"/><Relationship Id="rId475" Type="http://schemas.openxmlformats.org/officeDocument/2006/relationships/hyperlink" Target="https://daviscps.com/body-procedures-cherry-hill/coolsculpting-for-body/?gclid=CjwKCAjwq5-WBhB7EiwAl-HEkqkvSc_EzvVnvplAaUR38N_1ILqok5PF7Vxo3tpOnXvxDaitjXLyiRoCXZIQAvD_BwE" TargetMode="External"/><Relationship Id="rId111" Type="http://schemas.openxmlformats.org/officeDocument/2006/relationships/hyperlink" Target="https://daviscps.com/body-procedures-cherry-hill/coolsculpting-for-body/?gclid=EAIaIQobChMIkNfC5v_I8AIVGwJMCh0jsQqpEAAYASAAEgIFcfD_BwE" TargetMode="External"/><Relationship Id="rId232" Type="http://schemas.openxmlformats.org/officeDocument/2006/relationships/hyperlink" Target="https://daviscps.com/body-procedures-cherry-hill/coolsculpting-for-body/?gclid=CjwKCAjwiY6MBhBqEiwARFSCPmGH2SZKD7gm3vCrbvQAYwnHSNC7rc_40axGifEfuN2G0lQc0vNwuxoCa8IQAvD_BwE" TargetMode="External"/><Relationship Id="rId353" Type="http://schemas.openxmlformats.org/officeDocument/2006/relationships/hyperlink" Target="https://daviscps.com/body-procedures-cherry-hill/coolsculpting-for-body/?gclid=CjwKCAjw0a-SBhBkEiwApljU0tSu3kriEaKp04BWqPoh5qmjfyDX84XcRWcuwkWLEdR3-oWatTTCRBoCvUQQAvD_BwE" TargetMode="External"/><Relationship Id="rId474" Type="http://schemas.openxmlformats.org/officeDocument/2006/relationships/hyperlink" Target="https://daviscps.com/coolsculpting/" TargetMode="External"/><Relationship Id="rId305" Type="http://schemas.openxmlformats.org/officeDocument/2006/relationships/hyperlink" Target="https://daviscps.com/body-procedures-cherry-hill/coolsculpting-for-body/?gclid=Cj0KCQiAu62QBhC7ARIsALXijXSQelNpdzLkvExbtH1Vu6LYdUIFj9z3mzOAH7aM1BGEZIuk7GEe1mQaAkmkEALw_wcB" TargetMode="External"/><Relationship Id="rId426" Type="http://schemas.openxmlformats.org/officeDocument/2006/relationships/hyperlink" Target="https://daviscps.com/body-procedures-cherry-hill/coolsculpting-for-body/?gclid=EAIaIQobChMI9bHXq8349wIV-hGzAB1Q6QUHEAAYASAAEgIPy_D_BwE" TargetMode="External"/><Relationship Id="rId547" Type="http://schemas.openxmlformats.org/officeDocument/2006/relationships/hyperlink" Target="https://daviscps.com/coolsculpting/" TargetMode="External"/><Relationship Id="rId304" Type="http://schemas.openxmlformats.org/officeDocument/2006/relationships/hyperlink" Target="https://daviscps.com/body-procedures-cherry-hill/coolsculpting-for-body/" TargetMode="External"/><Relationship Id="rId425" Type="http://schemas.openxmlformats.org/officeDocument/2006/relationships/hyperlink" Target="https://daviscps.com/coolsculpting/" TargetMode="External"/><Relationship Id="rId546" Type="http://schemas.openxmlformats.org/officeDocument/2006/relationships/hyperlink" Target="https://daviscps.com/coolsculpting/" TargetMode="External"/><Relationship Id="rId303" Type="http://schemas.openxmlformats.org/officeDocument/2006/relationships/hyperlink" Target="https://daviscps.com/coolsculpting/" TargetMode="External"/><Relationship Id="rId424" Type="http://schemas.openxmlformats.org/officeDocument/2006/relationships/hyperlink" Target="https://daviscps.com/body-procedures-cherry-hill/coolsculpting-for-body/" TargetMode="External"/><Relationship Id="rId545" Type="http://schemas.openxmlformats.org/officeDocument/2006/relationships/hyperlink" Target="https://daviscps.com/coolsculpting/" TargetMode="External"/><Relationship Id="rId302" Type="http://schemas.openxmlformats.org/officeDocument/2006/relationships/hyperlink" Target="https://daviscps.com/coolsculpting/" TargetMode="External"/><Relationship Id="rId423" Type="http://schemas.openxmlformats.org/officeDocument/2006/relationships/hyperlink" Target="https://daviscps.com/coolsculpting/" TargetMode="External"/><Relationship Id="rId544" Type="http://schemas.openxmlformats.org/officeDocument/2006/relationships/hyperlink" Target="https://daviscps.com/body-procedures-cherry-hill/coolsculpting-for-body/?gclid=Cj0KCQjwjbyYBhCdARIsAArC6LIP2qQk5OTbK_MOxt65g3VKFFY_QYU5Ij5Q2AqLLHbGfOm50JcBRL4aAqFWEALw_wcB" TargetMode="External"/><Relationship Id="rId309" Type="http://schemas.openxmlformats.org/officeDocument/2006/relationships/hyperlink" Target="https://daviscps.com/body-procedures-cherry-hill/coolsculpting-for-body/" TargetMode="External"/><Relationship Id="rId308" Type="http://schemas.openxmlformats.org/officeDocument/2006/relationships/hyperlink" Target="https://daviscps.com/body-procedures-cherry-hill/coolsculpting-for-body/?gclid=Cj0KCQiA3rKQBhCNARIsACUEW_bTZd1A4wPzUCBjHC3jF8motaUg5nTScn-gzO8C1l5x8lFmvHsPKCAaAhL2EALw_wcB" TargetMode="External"/><Relationship Id="rId429" Type="http://schemas.openxmlformats.org/officeDocument/2006/relationships/hyperlink" Target="https://daviscps.com/body-procedures-cherry-hill/coolsculpting-for-body/?gclid=CjwKCAjwp7eUBhBeEiwAZbHwkas5Ife213zDaM-M7xU4DC-M20DlU2CPPMKKUoTj8d49I0p81FF89RoCMksQAvD_BwE" TargetMode="External"/><Relationship Id="rId307" Type="http://schemas.openxmlformats.org/officeDocument/2006/relationships/hyperlink" Target="https://daviscps.com/body-procedures-cherry-hill/coolsculpting-for-body/" TargetMode="External"/><Relationship Id="rId428" Type="http://schemas.openxmlformats.org/officeDocument/2006/relationships/hyperlink" Target="https://daviscps.com/body-procedures-cherry-hill/coolsculpting-for-body/" TargetMode="External"/><Relationship Id="rId549" Type="http://schemas.openxmlformats.org/officeDocument/2006/relationships/hyperlink" Target="https://daviscps.com/coolsculpting/?gclid=Cj0KCQjw08aYBhDlARIsAA_gb0cFYLmyq570EKrTNv1hexc-Qbg3d8Pxp0Lz8DLFbbwhHn9FHoyNBf4aAjHNEALw_wcB" TargetMode="External"/><Relationship Id="rId306" Type="http://schemas.openxmlformats.org/officeDocument/2006/relationships/hyperlink" Target="https://daviscps.com/body-procedures-cherry-hill/coolsculpting-for-body/?gclid=Cj0KCQiAu62QBhC7ARIsALXijXTEVD5zZV95BCaZQi_Y6o4EjjxyWXS483vvWQWABMG09OoTDniRGm8aAkCzEALw_wcB" TargetMode="External"/><Relationship Id="rId427" Type="http://schemas.openxmlformats.org/officeDocument/2006/relationships/hyperlink" Target="https://daviscps.com/body-procedures-cherry-hill/coolsculpting-for-body/" TargetMode="External"/><Relationship Id="rId548" Type="http://schemas.openxmlformats.org/officeDocument/2006/relationships/hyperlink" Target="https://daviscps.com/coolsculpting/" TargetMode="External"/><Relationship Id="rId301" Type="http://schemas.openxmlformats.org/officeDocument/2006/relationships/hyperlink" Target="https://daviscps.com/body-procedures-cherry-hill/coolsculpting-for-body/?gclid=Cj0KCQiA0p2QBhDvARIsAACSOOPRCisPqrPrIcypkcCW6RcoqDqqz6RLs0lgW4eaz6yIVlm8VUYVhDYaAnHkEALw_wcB" TargetMode="External"/><Relationship Id="rId422" Type="http://schemas.openxmlformats.org/officeDocument/2006/relationships/hyperlink" Target="https://daviscps.com/body-procedures-cherry-hill/coolsculpting-for-body/?gclid=CjwKCAjw4ayUBhA4EiwATWyBrlUEKzWQoAUaQ5sgYd222DC5hpgQw_nKQ2kbxgIKqzLYpn_1uIImgBoCITsQAvD_BwE" TargetMode="External"/><Relationship Id="rId543" Type="http://schemas.openxmlformats.org/officeDocument/2006/relationships/hyperlink" Target="https://daviscps.com/body-procedures-cherry-hill/coolsculpting-for-body/?gclid=EAIaIQobChMIvevwts_i-QIVgayWCh0juQNDEAAYAyAAEgLP2vD_BwE" TargetMode="External"/><Relationship Id="rId300" Type="http://schemas.openxmlformats.org/officeDocument/2006/relationships/hyperlink" Target="https://daviscps.com/body-procedures-cherry-hill/coolsculpting-for-body/?gclid=EAIaIQobChMI9-_10d729QIV-AiICR0fKAyOEAAYAyAAEgKrY_D_BwE" TargetMode="External"/><Relationship Id="rId421" Type="http://schemas.openxmlformats.org/officeDocument/2006/relationships/hyperlink" Target="https://daviscps.com/body-procedures-cherry-hill/coolsculpting-for-body/" TargetMode="External"/><Relationship Id="rId542" Type="http://schemas.openxmlformats.org/officeDocument/2006/relationships/hyperlink" Target="https://daviscps.com/body-procedures-cherry-hill/coolsculpting-for-body/?gclid=CjwKCAjwu5yYBhAjEiwAKXk_eJOFVxjVm2uSnOCrpuV8E9BEjjnmNiUYp88tz_DgUh_7DS6TnWTh_BoCUJQQAvD_BwE" TargetMode="External"/><Relationship Id="rId420" Type="http://schemas.openxmlformats.org/officeDocument/2006/relationships/hyperlink" Target="https://daviscps.com/body-procedures-cherry-hill/coolsculpting-for-body/" TargetMode="External"/><Relationship Id="rId541" Type="http://schemas.openxmlformats.org/officeDocument/2006/relationships/hyperlink" Target="https://daviscps.com/body-procedures-cherry-hill/coolsculpting-for-body/?gclid=Cj0KCQjw9ZGYBhCEARIsAEUXITXLM5tncJB3U0A08b9dJ5eExhxJNmerFpdP7WfNrF9FJjgJD5iAc60aAjpjEALw_wcB" TargetMode="External"/><Relationship Id="rId540" Type="http://schemas.openxmlformats.org/officeDocument/2006/relationships/hyperlink" Target="https://daviscps.com/coolsculpting/" TargetMode="External"/><Relationship Id="rId415" Type="http://schemas.openxmlformats.org/officeDocument/2006/relationships/hyperlink" Target="https://daviscps.com/body-procedures-cherry-hill/coolsculpting-for-body/?gclid=Cj0KCQjw-JyUBhCuARIsANUqQ_LVHvNsXDkO7oC07c2WowcJanHhOSyjULrxHRVRibCxKb0hX2NyEE8aAnW2EALw_wcB" TargetMode="External"/><Relationship Id="rId536" Type="http://schemas.openxmlformats.org/officeDocument/2006/relationships/hyperlink" Target="https://daviscps.com/body-procedures-cherry-hill/coolsculpting-for-body/?gclid=EAIaIQobChMI_u2j0ufQ-QIVaf7jBx3XEgvTEAAYASAAEgL0LvD_BwE" TargetMode="External"/><Relationship Id="rId414" Type="http://schemas.openxmlformats.org/officeDocument/2006/relationships/hyperlink" Target="https://daviscps.com/body-procedures-cherry-hill/coolsculpting-for-body/?gclid=Cj0KCQjw-JyUBhCuARIsANUqQ_Iq8UsAbVBw0Px_CUySxHRkTTK8D5UQxYK5kxOqB1YnIEbHuuIFpCMaAg98EALw_wcB" TargetMode="External"/><Relationship Id="rId535" Type="http://schemas.openxmlformats.org/officeDocument/2006/relationships/hyperlink" Target="https://daviscps.com/coolsculpting/" TargetMode="External"/><Relationship Id="rId413" Type="http://schemas.openxmlformats.org/officeDocument/2006/relationships/hyperlink" Target="https://daviscps.com/body-procedures-cherry-hill/coolsculpting-for-body/?gclid=Cj0KCQjw1ZeUBhDyARIsAOzAqQK5sF7ZXe48eTc2gLMnms7TIUv8iRzVFTimkicksz5SPgdq2Fw-AzQaAmhpEALw_wcB" TargetMode="External"/><Relationship Id="rId534" Type="http://schemas.openxmlformats.org/officeDocument/2006/relationships/hyperlink" Target="https://daviscps.com/body-procedures-cherry-hill/coolsculpting-for-body/?gclid=CjwKCAjwo_KXBhAaEiwA2RZ8hEI0cuiYcxbKM2ddgQ1eUzoj9S0qP2jXxRfh-OeOM-M4Ona6TwHIyRoCvpEQAvD_BwE" TargetMode="External"/><Relationship Id="rId412" Type="http://schemas.openxmlformats.org/officeDocument/2006/relationships/hyperlink" Target="https://daviscps.com/body-procedures-cherry-hill/coolsculpting-for-body/?gclid=Cj0KCQjwspKUBhCvARIsAB2IYuvLwK7eXn_zSm66JXIhnRllYIC1C6q5r3WD7BJsvQICWZ7zrRLxx1saAlivEALw_wcB" TargetMode="External"/><Relationship Id="rId533" Type="http://schemas.openxmlformats.org/officeDocument/2006/relationships/hyperlink" Target="https://daviscps.com/body-procedures-cherry-hill/coolsculpting-for-body/?gclid=Cj0KCQjw3eeXBhD7ARIsAHjssr83EmWy0nxqB_UKU3Sp6PAiKmK5cXUFV95eWlAImKYS4qqd9YbPuD4aAhA8EALw_wcB" TargetMode="External"/><Relationship Id="rId419" Type="http://schemas.openxmlformats.org/officeDocument/2006/relationships/hyperlink" Target="https://daviscps.com/body-procedures-cherry-hill/coolsculpting-for-body/?gclid=EAIaIQobChMIs4yaxd709wIVG__jBx2-LQxOEAAYAiAAEgIPvvD_BwE" TargetMode="External"/><Relationship Id="rId418" Type="http://schemas.openxmlformats.org/officeDocument/2006/relationships/hyperlink" Target="https://daviscps.com/body-procedures-cherry-hill/coolsculpting-for-body/?gclid=Cj0KCQjwvqeUBhCBARIsAOdt45YVQjpUImIwOnmBcmkpZJ-eGZX-O5Rh7PIxQJ6O_UoNZPqHuBukn08aAuOhEALw_wcB" TargetMode="External"/><Relationship Id="rId539" Type="http://schemas.openxmlformats.org/officeDocument/2006/relationships/hyperlink" Target="https://daviscps.com/body-procedures-cherry-hill/coolsculpting-for-body/?gclid=Cj0KCQjwjIKYBhC6ARIsAGEds-IUr9ciTK0IgJpUCLQ32_9uHy2kPqdM5YAXXOykGtG0utFN9laUVj4aAhA1EALw_wcB" TargetMode="External"/><Relationship Id="rId417" Type="http://schemas.openxmlformats.org/officeDocument/2006/relationships/hyperlink" Target="https://daviscps.com/body-procedures-cherry-hill/coolsculpting-for-body/?gclid=Cj0KCQjwm6KUBhC3ARIsACIwxBiDo7J72qiqRnq-mFkXy4XsYk6baZwGllO7L_sg5YMJDzJI1BqVcOEaAnAwEALw_wcB" TargetMode="External"/><Relationship Id="rId538" Type="http://schemas.openxmlformats.org/officeDocument/2006/relationships/hyperlink" Target="https://daviscps.com/body-procedures-cherry-hill/coolsculpting-for-body/" TargetMode="External"/><Relationship Id="rId416" Type="http://schemas.openxmlformats.org/officeDocument/2006/relationships/hyperlink" Target="https://daviscps.com/body-procedures-cherry-hill/coolsculpting-for-body/" TargetMode="External"/><Relationship Id="rId537" Type="http://schemas.openxmlformats.org/officeDocument/2006/relationships/hyperlink" Target="https://daviscps.com/body-procedures-cherry-hill/coolsculpting-for-body/" TargetMode="External"/><Relationship Id="rId411" Type="http://schemas.openxmlformats.org/officeDocument/2006/relationships/hyperlink" Target="https://daviscps.com/coolsculpting/" TargetMode="External"/><Relationship Id="rId532" Type="http://schemas.openxmlformats.org/officeDocument/2006/relationships/hyperlink" Target="https://daviscps.com/coolsculpting/" TargetMode="External"/><Relationship Id="rId410" Type="http://schemas.openxmlformats.org/officeDocument/2006/relationships/hyperlink" Target="https://daviscps.com/body-procedures-cherry-hill/coolsculpting-for-body/?gclid=CjwKCAjw7IeUBhBbEiwADhiEMdgOcGj9oDYPkbG6xMt_SC8242yDsZMkiYANWK4Ug1yAAs_a_S-2YhoCG1IQAvD_BwE" TargetMode="External"/><Relationship Id="rId531" Type="http://schemas.openxmlformats.org/officeDocument/2006/relationships/hyperlink" Target="https://daviscps.com/coolsculpting/" TargetMode="External"/><Relationship Id="rId530" Type="http://schemas.openxmlformats.org/officeDocument/2006/relationships/hyperlink" Target="https://daviscps.com/body-procedures-cherry-hill/coolsculpting-for-body/?gclid=EAIaIQobChMIlbe9m-rI-QIVkklyCh18Xw5eEAAYAyAAEgI3APD_BwE" TargetMode="External"/><Relationship Id="rId206" Type="http://schemas.openxmlformats.org/officeDocument/2006/relationships/hyperlink" Target="https://daviscps.com/body-procedures-cherry-hill/coolsculpting-for-body/" TargetMode="External"/><Relationship Id="rId327" Type="http://schemas.openxmlformats.org/officeDocument/2006/relationships/hyperlink" Target="https://daviscps.com/body-procedures-cherry-hill/coolsculpting-for-body/?gclid=CjwKCAiAg6yRBhBNEiwAeVyL0AcN2EbCgoYln0bgeyE_MhC-Ta0lGLcWMzuoqn1GDovvB-CAxVNDvhoCeYQQAvD_BwE" TargetMode="External"/><Relationship Id="rId448" Type="http://schemas.openxmlformats.org/officeDocument/2006/relationships/hyperlink" Target="https://daviscps.com/body-procedures-cherry-hill/coolsculpting-for-body/?gclid=CjwKCAjwkYGVBhArEiwA4sZLuJDrT8eLr9rU6peIzzOd2rOknSRwsD_xkuZI2ABTM3Q7erOzgorHRxoCsCYQAvD_BwE" TargetMode="External"/><Relationship Id="rId569" Type="http://schemas.openxmlformats.org/officeDocument/2006/relationships/hyperlink" Target="https://daviscps.com/body-procedures-cherry-hill/coolsculpting-for-body/" TargetMode="External"/><Relationship Id="rId205" Type="http://schemas.openxmlformats.org/officeDocument/2006/relationships/hyperlink" Target="https://daviscps.com/body-procedures-cherry-hill/coolsculpting-for-body/?gclid=Cj0KCQjwnoqLBhD4ARIsAL5JedL0c3A1eXkaUvD41HMIjN8LpOwLoxo7HlANU3DaC7jZQ2oXZQyjdrAaAjmKEALw_wcB" TargetMode="External"/><Relationship Id="rId326" Type="http://schemas.openxmlformats.org/officeDocument/2006/relationships/hyperlink" Target="https://daviscps.com/body-procedures-cherry-hill/coolsculpting-for-body/?gclid=EAIaIQobChMIqJWSwra_9gIVDrrICh1T9wsHEAAYASAAEgImevD_BwE" TargetMode="External"/><Relationship Id="rId447" Type="http://schemas.openxmlformats.org/officeDocument/2006/relationships/hyperlink" Target="https://daviscps.com/body-procedures-cherry-hill/coolsculpting-for-body/?gclid=EAIaIQobChMIqMSj1dec-AIVBsmUCR1E8AtJEAAYAiAAEgICOPD_BwE" TargetMode="External"/><Relationship Id="rId568" Type="http://schemas.openxmlformats.org/officeDocument/2006/relationships/hyperlink" Target="https://daviscps.com/coolsculpting/?gclid=Cj0KCQjwkOqZBhDNARIsAACsbfIrFWBcRXwS1EK3cBjiwesm8raIBSXK9x0afKX4T__y4w4xyZXylVUaAlP4EALw_wcB" TargetMode="External"/><Relationship Id="rId204" Type="http://schemas.openxmlformats.org/officeDocument/2006/relationships/hyperlink" Target="https://daviscps.com/body-procedures-cherry-hill/coolsculpting-for-body/?gclid=Cj0KCQjwnoqLBhD4ARIsAL5JedJvLrgP6TdN5Q4ZU4fco8OK9wjbyH11yKdGU6OW3ruYdU3VFGBe25kaAoEREALw_wcB" TargetMode="External"/><Relationship Id="rId325" Type="http://schemas.openxmlformats.org/officeDocument/2006/relationships/hyperlink" Target="https://daviscps.com/body-procedures-cherry-hill/coolsculpting-for-body/?gclid=CjwKCAiAg6yRBhBNEiwAeVyL0MJiowQVjgwQXe2RELlveSJvK4XuXtEzPdDV_Htib13M-raAy0IIZBoCN48QAvD_BwE" TargetMode="External"/><Relationship Id="rId446" Type="http://schemas.openxmlformats.org/officeDocument/2006/relationships/hyperlink" Target="https://daviscps.com/body-procedures-cherry-hill/coolsculpting-for-body/?gclid=CjwKCAjw7vuUBhBUEiwAEdu2pBEj8N7Qai9xjv2PBavvRzUsRPdWcGZsxGpLoFY8x3LQhVPN_evjSRoCiHAQAvD_BwE" TargetMode="External"/><Relationship Id="rId567" Type="http://schemas.openxmlformats.org/officeDocument/2006/relationships/hyperlink" Target="https://daviscps.com/coolsculpting/?gclid=EAIaIQobChMIt_7GipW--gIVyNrICh0cHAYyEAAYASAAEgLy5PD_BwE" TargetMode="External"/><Relationship Id="rId203" Type="http://schemas.openxmlformats.org/officeDocument/2006/relationships/hyperlink" Target="https://daviscps.com/body-procedures-cherry-hill/coolsculpting-for-body/?gclid=Cj0KCQjw-4SLBhCVARIsACrhWLXaxlFSqguCM_z4F_x9jb0Nb1GbZja-Rb1pw2fW4SEiTRKH8xxkVaoaArHsEALw_wcB" TargetMode="External"/><Relationship Id="rId324" Type="http://schemas.openxmlformats.org/officeDocument/2006/relationships/hyperlink" Target="https://daviscps.com/body-procedures-cherry-hill/coolsculpting-for-body/?gclid=CjwKCAiAg6yRBhBNEiwAeVyL0BPjlNwuam-hRGsXyST5K2P-NFpSfZkgfplCAzOBoalrWp85WYzY8xoCergQAvD_BwE" TargetMode="External"/><Relationship Id="rId445" Type="http://schemas.openxmlformats.org/officeDocument/2006/relationships/hyperlink" Target="https://daviscps.com/body-procedures-cherry-hill/coolsculpting-for-body/" TargetMode="External"/><Relationship Id="rId566" Type="http://schemas.openxmlformats.org/officeDocument/2006/relationships/hyperlink" Target="https://daviscps.com/coolsculpting/?gclid=CjwKCAjwhNWZBhB_EiwAPzlhNoJeVyJ0bYiDLm2tgO07DXvSyRnHzfIAXbsu0g9olR2kT2jtDQdQfRoCgvoQAvD_BwE" TargetMode="External"/><Relationship Id="rId209" Type="http://schemas.openxmlformats.org/officeDocument/2006/relationships/hyperlink" Target="https://daviscps.com/coolsculpting/" TargetMode="External"/><Relationship Id="rId208" Type="http://schemas.openxmlformats.org/officeDocument/2006/relationships/hyperlink" Target="https://daviscps.com/coolsculpting/" TargetMode="External"/><Relationship Id="rId329" Type="http://schemas.openxmlformats.org/officeDocument/2006/relationships/hyperlink" Target="https://daviscps.com/body-procedures-cherry-hill/coolsculpting-for-body/?gclid=Cj0KCQiAybaRBhDtARIsAIEG3kmq-GI3f3v0-Uy-9pxfEo6h-vUFktial1T_grgIxXzg-JZqrp6_3JsaAjjLEALw_wcB" TargetMode="External"/><Relationship Id="rId207" Type="http://schemas.openxmlformats.org/officeDocument/2006/relationships/hyperlink" Target="https://daviscps.com/body-procedures-cherry-hill/coolsculpting-for-body/" TargetMode="External"/><Relationship Id="rId328" Type="http://schemas.openxmlformats.org/officeDocument/2006/relationships/hyperlink" Target="https://daviscps.com/body-procedures-cherry-hill/coolsculpting-for-body/?gclid=CjwKCAiAprGRBhBgEiwANJEY7Cnv9bJ-zeeWViKTY_Z3qTfgRgwp1hcy8tZ58s9FOW30uNvDglN6KRoCbHcQAvD_BwE" TargetMode="External"/><Relationship Id="rId449" Type="http://schemas.openxmlformats.org/officeDocument/2006/relationships/hyperlink" Target="https://daviscps.com/body-procedures-cherry-hill/coolsculpting-for-body/?gclid=CjwKCAjwkYGVBhArEiwA4sZLuPhg8qumpyYGhWM0X6joPnWoLuHy0Rk0_lyJYsWfxj0xAbl8Y2mnPRoClzUQAvD_BwE" TargetMode="External"/><Relationship Id="rId440" Type="http://schemas.openxmlformats.org/officeDocument/2006/relationships/hyperlink" Target="https://daviscps.com/body-procedures-cherry-hill/coolsculpting-for-body/?gclid=Cj0KCQjw4uaUBhC8ARIsANUuDjXA76MkUNavDbW5xoBjnF5BYnfpK4zv6_syaFdMATS-n7SRydOJt5kaAvWZEALw_wcB" TargetMode="External"/><Relationship Id="rId561" Type="http://schemas.openxmlformats.org/officeDocument/2006/relationships/hyperlink" Target="https://daviscps.com/coolsculpting/?gclid=Cj0KCQjw1bqZBhDXARIsANTjCPJEoRME1x7CgGH93zJbNdU-xFbunR6xUgp6pL3L24IHDkE9lecVyfQaAlCJEALw_wcB" TargetMode="External"/><Relationship Id="rId560" Type="http://schemas.openxmlformats.org/officeDocument/2006/relationships/hyperlink" Target="https://daviscps.com/coolsculpting/?gclid=Cj0KCQjwsrWZBhC4ARIsAGGUJuqQN2DS1GAEbM-hW_QbMkIhJWknN9KAKnB0v2EfyunER31iYyrQNnwaAio3EALw_wcB" TargetMode="External"/><Relationship Id="rId202" Type="http://schemas.openxmlformats.org/officeDocument/2006/relationships/hyperlink" Target="https://daviscps.com/body-procedures-cherry-hill/coolsculpting-for-body/" TargetMode="External"/><Relationship Id="rId323" Type="http://schemas.openxmlformats.org/officeDocument/2006/relationships/hyperlink" Target="https://daviscps.com/body-procedures-cherry-hill/coolsculpting-for-body/?gclid=CjwKCAiA4KaRBhBdEiwAZi1zzj_DHY7iHgGIgiquY_P6WIXZfLULX3M6UEMr29XL7EH95puJdqjoFRoCAZcQAvD_BwE" TargetMode="External"/><Relationship Id="rId444" Type="http://schemas.openxmlformats.org/officeDocument/2006/relationships/hyperlink" Target="https://daviscps.com/body-procedures-cherry-hill/coolsculpting-for-body/?gclid=Cj0KCQjwqPGUBhDwARIsANNwjV4ryACSswlaLQGsgBLsjcvreQBN_-EtuD4x1sJbTpRHOrk3TV-3mBgaAoGnEALw_wcB" TargetMode="External"/><Relationship Id="rId565" Type="http://schemas.openxmlformats.org/officeDocument/2006/relationships/hyperlink" Target="https://daviscps.com/coolsculpting/" TargetMode="External"/><Relationship Id="rId201" Type="http://schemas.openxmlformats.org/officeDocument/2006/relationships/hyperlink" Target="https://daviscps.com/body-procedures-cherry-hill/coolsculpting-for-body/?gclid=CjwKCAjwndCKBhAkEiwAgSDKQWfezRdYwRj4NrZK5XX_8PqCnxdYuuhjebnbMymaKVzsjGQXbwqjYxoCZ1kQAvD_BwE" TargetMode="External"/><Relationship Id="rId322" Type="http://schemas.openxmlformats.org/officeDocument/2006/relationships/hyperlink" Target="https://daviscps.com/body-procedures-cherry-hill/coolsculpting-for-body/?gclid=Cj0KCQiAmpyRBhC-ARIsABs2EArpgcbxdzzTo7Nzo3Xc_WcSwbFDL3ZnG3xpcLc3_PPSB5b_Rrg92SkaAu3FEALw_wcB" TargetMode="External"/><Relationship Id="rId443" Type="http://schemas.openxmlformats.org/officeDocument/2006/relationships/hyperlink" Target="https://daviscps.com/body-procedures-cherry-hill/coolsculpting-for-body/?gclid=Cj0KCQjwheyUBhD-ARIsAHJNM-MosxxOMLioBcn8kBs8vzzLlM8sPzy4IND39s7TnI_juiYLakeVAKwaArxwEALw_wcB" TargetMode="External"/><Relationship Id="rId564" Type="http://schemas.openxmlformats.org/officeDocument/2006/relationships/hyperlink" Target="https://daviscps.com/coolsculpting/?gclid=CjwKCAjwvsqZBhAlEiwAqAHElQ628bwRrsvkeArT_n7MrF-u4oYpE83DBTY8-96lbKXl1k9gHsq-_hoC54QQAvD_BwE" TargetMode="External"/><Relationship Id="rId200" Type="http://schemas.openxmlformats.org/officeDocument/2006/relationships/hyperlink" Target="https://daviscps.com/coolsculpting/" TargetMode="External"/><Relationship Id="rId321" Type="http://schemas.openxmlformats.org/officeDocument/2006/relationships/hyperlink" Target="https://daviscps.com/body-procedures-cherry-hill/coolsculpting-for-body/?gclid=Cj0KCQiA95aRBhCsARIsAC2xvfwyqKxhJfe3elTq3HLeWNMdbOAWi1SYpvK0qVxSUEElt6nCoqDv7NwaAmR4EALw_wcB" TargetMode="External"/><Relationship Id="rId442" Type="http://schemas.openxmlformats.org/officeDocument/2006/relationships/hyperlink" Target="https://daviscps.com/body-procedures-cherry-hill/coolsculpting-for-body/?gclid=Cj0KCQjwheyUBhD-ARIsAHJNM-MEslIomRUsggnR1kh2zDNG051mUQd2DiVvnznt0spKMVnb99sF4WcaAiyjEALw_wcB" TargetMode="External"/><Relationship Id="rId563" Type="http://schemas.openxmlformats.org/officeDocument/2006/relationships/hyperlink" Target="https://daviscps.com/coolsculpting/" TargetMode="External"/><Relationship Id="rId320" Type="http://schemas.openxmlformats.org/officeDocument/2006/relationships/hyperlink" Target="https://daviscps.com/body-procedures-cherry-hill/coolsculpting-for-body/?gclid=Cj0KCQiA95aRBhCsARIsAC2xvfwjqN8Ycfe-O2HFNfjQ-bF-cn9Rp4-2DR-iGwlJrwdI9zbk3C_OUVwaAl-FEALw_wcB" TargetMode="External"/><Relationship Id="rId441" Type="http://schemas.openxmlformats.org/officeDocument/2006/relationships/hyperlink" Target="https://daviscps.com/body-procedures-cherry-hill/coolsculpting-for-body/" TargetMode="External"/><Relationship Id="rId562" Type="http://schemas.openxmlformats.org/officeDocument/2006/relationships/hyperlink" Target="https://daviscps.com/coolsculpting/" TargetMode="External"/><Relationship Id="rId316" Type="http://schemas.openxmlformats.org/officeDocument/2006/relationships/hyperlink" Target="https://daviscps.com/coolsculpting/" TargetMode="External"/><Relationship Id="rId437" Type="http://schemas.openxmlformats.org/officeDocument/2006/relationships/hyperlink" Target="https://daviscps.com/body-procedures-cherry-hill/coolsculpting-for-body/?gclid=Cj0KCQjwnNyUBhCZARIsAI9AYlGElk5Pie2JRUQzX9L9_VNI3Po2orQoZoEJ_IU6B9ILDiyp9d4HUBQaAsX4EALw_wcB" TargetMode="External"/><Relationship Id="rId558" Type="http://schemas.openxmlformats.org/officeDocument/2006/relationships/hyperlink" Target="https://daviscps.com/body-procedures-cherry-hill/coolsculpting-for-body/?gclid=EAIaIQobChMI9u3cs7qm-gIVyVByCh0oLgN1EAAYASAAEgIO2fD_BwE" TargetMode="External"/><Relationship Id="rId315" Type="http://schemas.openxmlformats.org/officeDocument/2006/relationships/hyperlink" Target="https://daviscps.com/coolsculpting/" TargetMode="External"/><Relationship Id="rId436" Type="http://schemas.openxmlformats.org/officeDocument/2006/relationships/hyperlink" Target="https://daviscps.com/body-procedures-cherry-hill/coolsculpting-for-body/?gclid=Cj0KCQjwnNyUBhCZARIsAI9AYlEEmZwhiret55osx0cuImu0uLkHbE1gUnUJdCo8Q2O6spOHo-BCZekaAnSmEALw_wcB" TargetMode="External"/><Relationship Id="rId557" Type="http://schemas.openxmlformats.org/officeDocument/2006/relationships/hyperlink" Target="https://daviscps.com/coolsculpting/?gclid=CjwKCAjwyaWZBhBGEiwACslQoxCgo5Qnegnvdh_OKSHhcOsQVItziuHSk-xLyCLnrGsqomQnI0yohxoCjRMQAvD_BwE" TargetMode="External"/><Relationship Id="rId314" Type="http://schemas.openxmlformats.org/officeDocument/2006/relationships/hyperlink" Target="https://daviscps.com/body-procedures-cherry-hill/coolsculpting-for-body/?gclid=CjwKCAiA9tyQBhAIEiwA6tdCrLv2sghrfCKJ47FSRLt-efv-f6NEzNseS12KyJ7pkdmeQnOz3YXfyBoCGiIQAvD_BwE" TargetMode="External"/><Relationship Id="rId435" Type="http://schemas.openxmlformats.org/officeDocument/2006/relationships/hyperlink" Target="https://daviscps.com/body-procedures-cherry-hill/coolsculpting-for-body/?gclid=CjwKCAjws8yUBhA1EiwAi_tpEfTn2BwFVqCI-wqpM4VQJOspnwNyJ_1w57XMDr2yD9wlRMpz1c-GsRoC1e4QAvD_BwE" TargetMode="External"/><Relationship Id="rId556" Type="http://schemas.openxmlformats.org/officeDocument/2006/relationships/hyperlink" Target="https://daviscps.com/body-procedures-cherry-hill/coolsculpting-for-body/?gclid=EAIaIQobChMIxJzB3r-M-gIVmMSGCh0gnQgjEAAYASAAEgIcYfD_BwE" TargetMode="External"/><Relationship Id="rId313" Type="http://schemas.openxmlformats.org/officeDocument/2006/relationships/hyperlink" Target="https://daviscps.com/body-procedures-cherry-hill/coolsculpting-for-body/?gclid=CjwKCAiA9tyQBhAIEiwA6tdCrId8bxQskQ3bCrTbWEKeF2r3HFFsZj5-PQRTVQkIJ3xQfOr32gkwpRoCs7YQAvD_BwE" TargetMode="External"/><Relationship Id="rId434" Type="http://schemas.openxmlformats.org/officeDocument/2006/relationships/hyperlink" Target="https://daviscps.com/body-procedures-cherry-hill/coolsculpting-for-body/?gclid=CjwKCAjws8yUBhA1EiwAi_tpEZ3i8FEThUfAHfi867KaKfgloeHELo_AKMk95EN1qrsRs72fwITm3RoCpf0QAvD_BwE" TargetMode="External"/><Relationship Id="rId555" Type="http://schemas.openxmlformats.org/officeDocument/2006/relationships/hyperlink" Target="https://daviscps.com/coolsculpting/" TargetMode="External"/><Relationship Id="rId319" Type="http://schemas.openxmlformats.org/officeDocument/2006/relationships/hyperlink" Target="https://daviscps.com/body-procedures-cherry-hill/coolsculpting-for-body/?gclid=EAIaIQobChMIsOjXj9Wv9gIVDHeGCh3UEQEGEAAYASAAEgIGi_D_BwE" TargetMode="External"/><Relationship Id="rId318" Type="http://schemas.openxmlformats.org/officeDocument/2006/relationships/hyperlink" Target="https://daviscps.com/body-procedures-cherry-hill/coolsculpting-for-body/" TargetMode="External"/><Relationship Id="rId439" Type="http://schemas.openxmlformats.org/officeDocument/2006/relationships/hyperlink" Target="https://daviscps.com/body-procedures-cherry-hill/coolsculpting-for-body/?gclid=Cj0KCQjw4uaUBhC8ARIsANUuDjV4wjkCld1aNNjImSBADKZAXp5I47guc7bxxJ7RncRNPapbqDtbJaQaApH9EALw_wcB" TargetMode="External"/><Relationship Id="rId317" Type="http://schemas.openxmlformats.org/officeDocument/2006/relationships/hyperlink" Target="https://daviscps.com/body-procedures-cherry-hill/coolsculpting-for-body/?gclid=EAIaIQobChMI1fK1iqum9gIVNzizAB1xsAgAEAAYBCAAEgIiEPD_BwE" TargetMode="External"/><Relationship Id="rId438" Type="http://schemas.openxmlformats.org/officeDocument/2006/relationships/hyperlink" Target="https://daviscps.com/body-procedures-cherry-hill/coolsculpting-for-body/" TargetMode="External"/><Relationship Id="rId559" Type="http://schemas.openxmlformats.org/officeDocument/2006/relationships/hyperlink" Target="https://daviscps.com/coolsculpting/" TargetMode="External"/><Relationship Id="rId550" Type="http://schemas.openxmlformats.org/officeDocument/2006/relationships/hyperlink" Target="https://daviscps.com/body-procedures-cherry-hill/coolsculpting-for-body/" TargetMode="External"/><Relationship Id="rId312" Type="http://schemas.openxmlformats.org/officeDocument/2006/relationships/hyperlink" Target="https://daviscps.com/body-procedures-cherry-hill/coolsculpting-for-body/?gclid=CjwKCAiAsNKQBhAPEiwAB-I5zXhMsR7EirMOVGdEmglVOtUdgnhDBj3fHbSeY6m6PA4HsztmtO_8WhoC80kQAvD_BwE" TargetMode="External"/><Relationship Id="rId433" Type="http://schemas.openxmlformats.org/officeDocument/2006/relationships/hyperlink" Target="https://daviscps.com/coolsculpting/" TargetMode="External"/><Relationship Id="rId554" Type="http://schemas.openxmlformats.org/officeDocument/2006/relationships/hyperlink" Target="https://daviscps.com/coolsculpting/" TargetMode="External"/><Relationship Id="rId311" Type="http://schemas.openxmlformats.org/officeDocument/2006/relationships/hyperlink" Target="https://daviscps.com/body-procedures-cherry-hill/coolsculpting-for-body/?gclid=CjwKCAiA6seQBhAfEiwAvPqu15vaPsmBHO3QQiDtDRSylOS0DDJinJ5gXYMnzHeNilx1GQ6W7ta2xhoCs3cQAvD_BwE" TargetMode="External"/><Relationship Id="rId432" Type="http://schemas.openxmlformats.org/officeDocument/2006/relationships/hyperlink" Target="https://daviscps.com/body-procedures-cherry-hill/coolsculpting-for-body/?gclid=CjwKCAjw7cGUBhA9EiwArBAvojgikjZpz3PbAx2bi0RyH5JiSihnxbi5K4hekKEbEzjF6qQRrB2l8xoC6joQAvD_BwE" TargetMode="External"/><Relationship Id="rId553" Type="http://schemas.openxmlformats.org/officeDocument/2006/relationships/hyperlink" Target="https://daviscps.com/body-procedures-cherry-hill/coolsculpting-for-body/?gclid=EAIaIQobChMIwPu5t4qs3AIVAQAAAB0BAAAAEAAYACAAEgJVzfD_BwE" TargetMode="External"/><Relationship Id="rId310" Type="http://schemas.openxmlformats.org/officeDocument/2006/relationships/hyperlink" Target="https://daviscps.com/body-procedures-cherry-hill/coolsculpting-for-body/" TargetMode="External"/><Relationship Id="rId431" Type="http://schemas.openxmlformats.org/officeDocument/2006/relationships/hyperlink" Target="https://daviscps.com/body-procedures-cherry-hill/coolsculpting-for-body/?gclid=EAIaIQobChMIgYLM1vn89wIVbIZaBR3yaAL0EAAYAyAAEgInh_D_BwE" TargetMode="External"/><Relationship Id="rId552" Type="http://schemas.openxmlformats.org/officeDocument/2006/relationships/hyperlink" Target="https://daviscps.com/body-procedures-cherry-hill/coolsculpting-for-body/?gclid=EAIaIQobChMIzff9y_f8-QIVKcmUCR38_wdHEAAYASAAEgIlTvD_BwE" TargetMode="External"/><Relationship Id="rId430" Type="http://schemas.openxmlformats.org/officeDocument/2006/relationships/hyperlink" Target="https://daviscps.com/body-procedures-cherry-hill/coolsculpting-for-body/?gclid=CjwKCAjwp7eUBhBeEiwAZbHwkWkYJMYkTHMPS4nv1J7gsFDg5ZF7vo7r4DMFx0nJUVs5XuE4IRi2gxoCG5AQAvD_BwE" TargetMode="External"/><Relationship Id="rId551" Type="http://schemas.openxmlformats.org/officeDocument/2006/relationships/hyperlink" Target="https://daviscps.com/coolsculpting/?gclid=Cj0KCQjwmdGYBhDRARIsABmSEeNXxfOuLzEP0iwIKkYmczhEGjay2ot8QnaUH4gddpFct8R-cAPmx_QaAvNaEALw_wcB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allrail.com/v2/a/951042498/calls/883686843/recording?access_key=7390b8e13cc5d4dfc471" TargetMode="External"/><Relationship Id="rId2" Type="http://schemas.openxmlformats.org/officeDocument/2006/relationships/hyperlink" Target="https://app.callrail.com/v2/a/951042498/calls/343810468/recording?access_key=860861e53d597fd1999a" TargetMode="External"/><Relationship Id="rId3" Type="http://schemas.openxmlformats.org/officeDocument/2006/relationships/hyperlink" Target="https://app.callrail.com/v2/a/951042498/calls/324561946/recording?access_key=6558af666599466741ed" TargetMode="External"/><Relationship Id="rId4" Type="http://schemas.openxmlformats.org/officeDocument/2006/relationships/hyperlink" Target="https://app.callrail.com/v2/a/951042498/calls/670613904/recording?access_key=d8cd5c2a70367e38c02d" TargetMode="External"/><Relationship Id="rId9" Type="http://schemas.openxmlformats.org/officeDocument/2006/relationships/hyperlink" Target="https://app.callrail.com/v2/a/951042498/calls/594595615/recording?access_key=ee9642d5f22c16e0fa5c" TargetMode="External"/><Relationship Id="rId5" Type="http://schemas.openxmlformats.org/officeDocument/2006/relationships/hyperlink" Target="https://app.callrail.com/v2/a/951042498/calls/403577366/recording?access_key=9a7ea48702aab4fd4e80" TargetMode="External"/><Relationship Id="rId6" Type="http://schemas.openxmlformats.org/officeDocument/2006/relationships/hyperlink" Target="https://app.callrail.com/v2/a/951042498/calls/772743941/recording?access_key=ab92b165c143907ea16b" TargetMode="External"/><Relationship Id="rId7" Type="http://schemas.openxmlformats.org/officeDocument/2006/relationships/hyperlink" Target="https://app.callrail.com/v2/a/951042498/calls/412446600/recording?access_key=90ecd12110053785cf13" TargetMode="External"/><Relationship Id="rId8" Type="http://schemas.openxmlformats.org/officeDocument/2006/relationships/hyperlink" Target="https://app.callrail.com/v2/a/951042498/calls/219847058/recording?access_key=6ed34602facdde0b315f" TargetMode="External"/><Relationship Id="rId31" Type="http://schemas.openxmlformats.org/officeDocument/2006/relationships/hyperlink" Target="https://app.callrail.com/v2/a/951042498/calls/CAL012342247bb34d55a9c6e90dcb17dd52/recording?access_key=95977b57ddf27a3442f0" TargetMode="External"/><Relationship Id="rId30" Type="http://schemas.openxmlformats.org/officeDocument/2006/relationships/hyperlink" Target="https://app.callrail.com/v2/a/951042498/calls/CALc4a964c156ea448997ab784da0849c7d/recording?access_key=699f7cc923b009cd49e4" TargetMode="External"/><Relationship Id="rId33" Type="http://schemas.openxmlformats.org/officeDocument/2006/relationships/hyperlink" Target="https://app.callrail.com/v2/a/951042498/calls/CAL966532390bbd40b68682299ed6bf42c4/recording?access_key=c2eaa3aaad38bde5df03" TargetMode="External"/><Relationship Id="rId32" Type="http://schemas.openxmlformats.org/officeDocument/2006/relationships/hyperlink" Target="https://app.callrail.com/v2/a/951042498/calls/CAL9af13d20ad4543c0bc7e352fb3497fa9/recording?access_key=92e161b09b2bdb790ed9" TargetMode="External"/><Relationship Id="rId35" Type="http://schemas.openxmlformats.org/officeDocument/2006/relationships/hyperlink" Target="https://app.callrail.com/v2/a/951042498/calls/CALb696117ac4404798bf21a7e0e7e4fc3a/recording?access_key=4ef36cd02c35f15f485f" TargetMode="External"/><Relationship Id="rId34" Type="http://schemas.openxmlformats.org/officeDocument/2006/relationships/hyperlink" Target="https://app.callrail.com/v2/a/951042498/calls/CALa2c701cdb05f4726a4c93d3fc512bfa2/recording?access_key=730a7ecef67f38246ac2" TargetMode="External"/><Relationship Id="rId36" Type="http://schemas.openxmlformats.org/officeDocument/2006/relationships/drawing" Target="../drawings/drawing2.xml"/><Relationship Id="rId20" Type="http://schemas.openxmlformats.org/officeDocument/2006/relationships/hyperlink" Target="https://app.callrail.com/v2/a/951042498/calls/CAL40c6c9f9bcba4600ae85014a9c343acc/recording?access_key=bed749af46123d3df7eb" TargetMode="External"/><Relationship Id="rId22" Type="http://schemas.openxmlformats.org/officeDocument/2006/relationships/hyperlink" Target="https://app.callrail.com/v2/a/951042498/calls/CAL7faed2e62a3a4f15a869c096fd6efdb8/recording?access_key=cc389822963ca5356a1d" TargetMode="External"/><Relationship Id="rId21" Type="http://schemas.openxmlformats.org/officeDocument/2006/relationships/hyperlink" Target="https://app.callrail.com/v2/a/951042498/calls/CALa50bf02d6b324af09a322b06fd28d5b5/recording?access_key=ed5c57312ee3c818884e" TargetMode="External"/><Relationship Id="rId24" Type="http://schemas.openxmlformats.org/officeDocument/2006/relationships/hyperlink" Target="https://app.callrail.com/v2/a/951042498/calls/CALff0fe128c4c542d4bee0f34b6445b991/recording?access_key=43de5c8b6d731481f22c" TargetMode="External"/><Relationship Id="rId23" Type="http://schemas.openxmlformats.org/officeDocument/2006/relationships/hyperlink" Target="https://app.callrail.com/v2/a/951042498/calls/CAL6dc092234da24362ae97999f26264f77/recording?access_key=a86d0ce72b34b79ce5d9" TargetMode="External"/><Relationship Id="rId26" Type="http://schemas.openxmlformats.org/officeDocument/2006/relationships/hyperlink" Target="https://app.callrail.com/v2/a/951042498/calls/CAL13bf61f89ae540b3961089ff4cc2d28f/recording?access_key=77ddc5319d7094518e40" TargetMode="External"/><Relationship Id="rId25" Type="http://schemas.openxmlformats.org/officeDocument/2006/relationships/hyperlink" Target="https://app.callrail.com/v2/a/951042498/calls/CAL2ea4fbe94b8d49469b2825dddcd59e0f/recording?access_key=6f564f0f481aa9b42e1d" TargetMode="External"/><Relationship Id="rId28" Type="http://schemas.openxmlformats.org/officeDocument/2006/relationships/hyperlink" Target="https://app.callrail.com/v2/a/951042498/calls/CAL8bfee878bc7245388356efa0925a6fb6/recording?access_key=c33dc433bf775d2e60b0" TargetMode="External"/><Relationship Id="rId27" Type="http://schemas.openxmlformats.org/officeDocument/2006/relationships/hyperlink" Target="https://app.callrail.com/v2/a/951042498/calls/CALaeb76c45d8cc4e4680ae958e197fffb3/recording?access_key=d13eef3732ab743b6343" TargetMode="External"/><Relationship Id="rId29" Type="http://schemas.openxmlformats.org/officeDocument/2006/relationships/hyperlink" Target="https://app.callrail.com/v2/a/951042498/calls/CALa5dc76402952467bb30a251b7cc26b9b/recording?access_key=52b05cec97f097de657d" TargetMode="External"/><Relationship Id="rId11" Type="http://schemas.openxmlformats.org/officeDocument/2006/relationships/hyperlink" Target="https://app.callrail.com/v2/a/951042498/calls/405098594/recording?access_key=909c7691f7bd546cfd23" TargetMode="External"/><Relationship Id="rId10" Type="http://schemas.openxmlformats.org/officeDocument/2006/relationships/hyperlink" Target="https://app.callrail.com/v2/a/951042498/calls/416394319/recording?access_key=30d0f77201eb5c7fa9db" TargetMode="External"/><Relationship Id="rId13" Type="http://schemas.openxmlformats.org/officeDocument/2006/relationships/hyperlink" Target="https://app.callrail.com/v2/a/951042498/calls/CALb5406775bd324d89ba3cc80146bae5a5/recording?access_key=79b0b6aa4568f05d4e23" TargetMode="External"/><Relationship Id="rId12" Type="http://schemas.openxmlformats.org/officeDocument/2006/relationships/hyperlink" Target="https://app.callrail.com/v2/a/951042498/calls/651307793/recording?access_key=9c245375dbc6bfc8bc0c" TargetMode="External"/><Relationship Id="rId15" Type="http://schemas.openxmlformats.org/officeDocument/2006/relationships/hyperlink" Target="https://app.callrail.com/v2/a/951042498/calls/CAL2b659844795d47a993af9a93bf292438/recording?access_key=7a9b0ff6517666b12eab" TargetMode="External"/><Relationship Id="rId14" Type="http://schemas.openxmlformats.org/officeDocument/2006/relationships/hyperlink" Target="https://app.callrail.com/v2/a/951042498/calls/CALc7d3df2431c749f2a4b0279ebf3c8e6a/recording?access_key=807b5c89254811aa0eea" TargetMode="External"/><Relationship Id="rId17" Type="http://schemas.openxmlformats.org/officeDocument/2006/relationships/hyperlink" Target="https://app.callrail.com/v2/a/951042498/calls/CALc974c164923e4f27a085a2acb2b72757/recording?access_key=70c638fca2f15ae28a93" TargetMode="External"/><Relationship Id="rId16" Type="http://schemas.openxmlformats.org/officeDocument/2006/relationships/hyperlink" Target="https://app.callrail.com/v2/a/951042498/calls/CALe74f975452444c0a9b03b1dc7e1a3163/recording?access_key=a09f69498fa7c6e89d0a" TargetMode="External"/><Relationship Id="rId19" Type="http://schemas.openxmlformats.org/officeDocument/2006/relationships/hyperlink" Target="https://app.callrail.com/v2/a/951042498/calls/CAL1f3cb755fe45414fa9e5f222f644327a/recording?access_key=3bbdc9537683c4bc1801" TargetMode="External"/><Relationship Id="rId18" Type="http://schemas.openxmlformats.org/officeDocument/2006/relationships/hyperlink" Target="https://app.callrail.com/v2/a/951042498/calls/CALe1ad727b5fa54d149451ad9b05b1d1f6/recording?access_key=9872fc970017776d7788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daviscps.com/cherry-hill-plastic-surgeon/" TargetMode="External"/><Relationship Id="rId2" Type="http://schemas.openxmlformats.org/officeDocument/2006/relationships/hyperlink" Target="http://daviscps.com/cherry-hill-plastic-surgeon/" TargetMode="External"/><Relationship Id="rId3" Type="http://schemas.openxmlformats.org/officeDocument/2006/relationships/hyperlink" Target="http://daviscps.com/cherry-hill-plastic-surgeon/" TargetMode="External"/><Relationship Id="rId4" Type="http://schemas.openxmlformats.org/officeDocument/2006/relationships/hyperlink" Target="http://daviscps.com/cherry-hill-plastic-surgeon/" TargetMode="External"/><Relationship Id="rId9" Type="http://schemas.openxmlformats.org/officeDocument/2006/relationships/hyperlink" Target="http://daviscps.com/cherry-hill-plastic-surgeon/" TargetMode="External"/><Relationship Id="rId5" Type="http://schemas.openxmlformats.org/officeDocument/2006/relationships/hyperlink" Target="http://daviscps.com/cherry-hill-plastic-surgeon/" TargetMode="External"/><Relationship Id="rId6" Type="http://schemas.openxmlformats.org/officeDocument/2006/relationships/hyperlink" Target="http://daviscps.com/cherry-hill-plastic-surgeon/" TargetMode="External"/><Relationship Id="rId7" Type="http://schemas.openxmlformats.org/officeDocument/2006/relationships/hyperlink" Target="http://daviscps.com/cherry-hill-plastic-surgeon/?gclid=Cj0KCQiAs67yBRC7ARIsAF49CdURCdcbe5eeZlWEJCWu4l8Ipm3SBny2uv5M4Okyvs_DD5impgeeb3caAuc6EALw_wcB" TargetMode="External"/><Relationship Id="rId8" Type="http://schemas.openxmlformats.org/officeDocument/2006/relationships/hyperlink" Target="http://daviscps.com/cherry-hill-plastic-surgeon/" TargetMode="External"/><Relationship Id="rId11" Type="http://schemas.openxmlformats.org/officeDocument/2006/relationships/hyperlink" Target="https://daviscps.com/cherry-hill-plastic-surgeon/?gclid=Cj0KCQiAwP3yBRCkARIsAABGiPpEueLhhtzODfq4QdTEapNwzYRJa1T1WFOWgsnK2wSMz5rXrgNGn0waAiasEALw_wcB" TargetMode="External"/><Relationship Id="rId10" Type="http://schemas.openxmlformats.org/officeDocument/2006/relationships/hyperlink" Target="https://daviscps.com/cherry-hill-plastic-surgeon/?gclid=CjwKCAiAnfjyBRBxEiwA-EECLMAbBAeYUshn-esi-y7U6QPEQk5RzbBnl6bgnpc-ScIDI_WxwE3Q3hoCZrAQAvD_BwE" TargetMode="External"/><Relationship Id="rId13" Type="http://schemas.openxmlformats.org/officeDocument/2006/relationships/hyperlink" Target="https://daviscps.com/cherry-hill-plastic-surgeon/?gclid=Cj0KCQiAhojzBRC3ARIsAGtNtHUXGBvp7nGKNzs36WrshXfDjWCi2-z8xeW9S7Pd8FkSDyl_6JwcYzwaArc0EALw_wcB" TargetMode="External"/><Relationship Id="rId12" Type="http://schemas.openxmlformats.org/officeDocument/2006/relationships/hyperlink" Target="https://daviscps.com/cherry-hill-plastic-surgeon/?gclid=CjwKCAiA44LzBRB-EiwA-jJipLCfpGOwsHAvnaTcaplQurGF7KpJMp5ZDOR1HXkzOGKTZCWxNGhhkxoCgFgQAvD_BwE" TargetMode="External"/><Relationship Id="rId15" Type="http://schemas.openxmlformats.org/officeDocument/2006/relationships/hyperlink" Target="https://daviscps.com/cherry-hill-plastic-surgeon/?gclid=Cj0KCQjwx7zzBRCcARIsABPRscOEPJ0QeYyYAZmbAZIH275853FXuznTjNhf1GXl7nNkCdWh-5KlVaEaAiNzEALw_wcB" TargetMode="External"/><Relationship Id="rId14" Type="http://schemas.openxmlformats.org/officeDocument/2006/relationships/hyperlink" Target="https://daviscps.com/cherry-hill-plastic-surgeon/?gclid=EAIaIQobChMI4IvFt66X6AIVAYzICh2nGQ_JEAAYASAAEgKq2_D_BwE" TargetMode="External"/><Relationship Id="rId17" Type="http://schemas.openxmlformats.org/officeDocument/2006/relationships/drawing" Target="../drawings/drawing4.xml"/><Relationship Id="rId16" Type="http://schemas.openxmlformats.org/officeDocument/2006/relationships/hyperlink" Target="https://daviscps.com/cherry-hill-plastic-surgeon/?gclid=Cj0KCQjw09HzBRDrARIsAG60GP8_TrwacoklLwMOPad0EEMuDnmor3xFehOsIC-vd6mA8xErxb_cP-caApAnEALw_wcB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13"/>
    <col customWidth="1" min="2" max="2" width="29.25"/>
    <col customWidth="1" min="3" max="3" width="28.0"/>
    <col customWidth="1" min="4" max="4" width="26.25"/>
    <col customWidth="1" min="5" max="5" width="13.63"/>
    <col customWidth="1" min="6" max="6" width="27.13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>
        <v>44154.01896990741</v>
      </c>
      <c r="B2" s="5" t="s">
        <v>6</v>
      </c>
      <c r="C2" s="6" t="s">
        <v>7</v>
      </c>
      <c r="D2" s="6">
        <v>6.095531668E9</v>
      </c>
      <c r="E2" s="6">
        <v>9679.0</v>
      </c>
      <c r="F2" s="6"/>
    </row>
    <row r="3">
      <c r="A3" s="4">
        <v>44164.16611111111</v>
      </c>
      <c r="B3" s="5" t="s">
        <v>8</v>
      </c>
      <c r="C3" s="6" t="s">
        <v>9</v>
      </c>
      <c r="D3" s="6">
        <v>6.175711473E9</v>
      </c>
      <c r="E3" s="6">
        <v>9905.0</v>
      </c>
      <c r="F3" s="6"/>
    </row>
    <row r="4">
      <c r="A4" s="4">
        <v>44164.47173611111</v>
      </c>
      <c r="B4" s="5" t="s">
        <v>10</v>
      </c>
      <c r="C4" s="6" t="s">
        <v>11</v>
      </c>
      <c r="D4" s="6">
        <v>6.094102179E9</v>
      </c>
      <c r="E4" s="6" t="s">
        <v>12</v>
      </c>
      <c r="F4" s="7" t="s">
        <v>13</v>
      </c>
    </row>
    <row r="5">
      <c r="A5" s="4">
        <v>44166.59508101852</v>
      </c>
      <c r="B5" s="5" t="s">
        <v>14</v>
      </c>
      <c r="C5" s="6" t="s">
        <v>15</v>
      </c>
      <c r="D5" s="6">
        <v>6.462562645E9</v>
      </c>
      <c r="E5" s="6" t="s">
        <v>16</v>
      </c>
      <c r="F5" s="7" t="s">
        <v>17</v>
      </c>
    </row>
    <row r="6">
      <c r="A6" s="4">
        <v>44168.219675925924</v>
      </c>
      <c r="B6" s="5" t="s">
        <v>18</v>
      </c>
      <c r="C6" s="6" t="s">
        <v>19</v>
      </c>
      <c r="D6" s="6">
        <v>6.094582761E9</v>
      </c>
      <c r="E6" s="6">
        <v>10039.0</v>
      </c>
      <c r="F6" s="6"/>
    </row>
    <row r="7">
      <c r="A7" s="4">
        <v>44168.5874537037</v>
      </c>
      <c r="B7" s="5" t="s">
        <v>20</v>
      </c>
      <c r="C7" s="6" t="s">
        <v>21</v>
      </c>
      <c r="D7" s="6">
        <v>2.154445963E9</v>
      </c>
      <c r="E7" s="6" t="s">
        <v>22</v>
      </c>
      <c r="F7" s="7" t="s">
        <v>23</v>
      </c>
    </row>
    <row r="8">
      <c r="A8" s="4">
        <v>44170.768587962964</v>
      </c>
      <c r="B8" s="5" t="s">
        <v>24</v>
      </c>
      <c r="C8" s="6" t="s">
        <v>25</v>
      </c>
      <c r="D8" s="6" t="s">
        <v>26</v>
      </c>
      <c r="E8" s="6">
        <v>10109.0</v>
      </c>
      <c r="F8" s="6"/>
    </row>
    <row r="9">
      <c r="A9" s="4">
        <v>44172.8422337963</v>
      </c>
      <c r="B9" s="5" t="s">
        <v>27</v>
      </c>
      <c r="C9" s="6" t="s">
        <v>28</v>
      </c>
      <c r="D9" s="6" t="s">
        <v>29</v>
      </c>
      <c r="E9" s="6">
        <v>10165.0</v>
      </c>
      <c r="F9" s="6"/>
    </row>
    <row r="10">
      <c r="A10" s="4">
        <v>44172.81476851852</v>
      </c>
      <c r="B10" s="5" t="s">
        <v>30</v>
      </c>
      <c r="C10" s="6" t="s">
        <v>31</v>
      </c>
      <c r="D10" s="6">
        <v>8.566854539E9</v>
      </c>
      <c r="E10" s="6" t="s">
        <v>32</v>
      </c>
      <c r="F10" s="7" t="s">
        <v>33</v>
      </c>
    </row>
    <row r="11">
      <c r="A11" s="4">
        <v>44174.79792824074</v>
      </c>
      <c r="B11" s="5" t="s">
        <v>34</v>
      </c>
      <c r="C11" s="6" t="s">
        <v>35</v>
      </c>
      <c r="D11" s="6" t="s">
        <v>36</v>
      </c>
      <c r="E11" s="6">
        <v>10243.0</v>
      </c>
      <c r="F11" s="6"/>
    </row>
    <row r="12">
      <c r="A12" s="4">
        <v>44174.82675925926</v>
      </c>
      <c r="B12" s="5" t="s">
        <v>37</v>
      </c>
      <c r="C12" s="6" t="s">
        <v>38</v>
      </c>
      <c r="D12" s="6" t="s">
        <v>39</v>
      </c>
      <c r="E12" s="6">
        <v>10245.0</v>
      </c>
      <c r="F12" s="6"/>
    </row>
    <row r="13">
      <c r="A13" s="4">
        <v>44176.70423611111</v>
      </c>
      <c r="B13" s="5" t="s">
        <v>40</v>
      </c>
      <c r="C13" s="6" t="s">
        <v>41</v>
      </c>
      <c r="D13" s="6">
        <v>2.155149434E9</v>
      </c>
      <c r="E13" s="6" t="s">
        <v>42</v>
      </c>
      <c r="F13" s="7" t="s">
        <v>43</v>
      </c>
    </row>
    <row r="14">
      <c r="A14" s="4">
        <v>44180.00922453704</v>
      </c>
      <c r="B14" s="5" t="s">
        <v>44</v>
      </c>
      <c r="C14" s="6" t="s">
        <v>45</v>
      </c>
      <c r="D14" s="6">
        <v>6.098646425E9</v>
      </c>
      <c r="E14" s="6" t="s">
        <v>46</v>
      </c>
      <c r="F14" s="7" t="s">
        <v>47</v>
      </c>
    </row>
    <row r="15">
      <c r="A15" s="4">
        <v>44180.21797453704</v>
      </c>
      <c r="B15" s="5" t="s">
        <v>44</v>
      </c>
      <c r="C15" s="6" t="s">
        <v>45</v>
      </c>
      <c r="D15" s="6">
        <v>6.098646425E9</v>
      </c>
      <c r="E15" s="6">
        <v>10444.0</v>
      </c>
      <c r="F15" s="6"/>
    </row>
    <row r="16">
      <c r="A16" s="4">
        <v>44182.97188657407</v>
      </c>
      <c r="B16" s="5" t="s">
        <v>48</v>
      </c>
      <c r="C16" s="6" t="s">
        <v>49</v>
      </c>
      <c r="D16" s="6">
        <v>2.156208304E9</v>
      </c>
      <c r="E16" s="6">
        <v>10559.0</v>
      </c>
      <c r="F16" s="6"/>
    </row>
    <row r="17">
      <c r="A17" s="4">
        <v>44187.04072916666</v>
      </c>
      <c r="B17" s="5" t="s">
        <v>50</v>
      </c>
      <c r="C17" s="6" t="s">
        <v>51</v>
      </c>
      <c r="D17" s="6">
        <v>2.158815795E9</v>
      </c>
      <c r="E17" s="6" t="s">
        <v>52</v>
      </c>
      <c r="F17" s="7" t="s">
        <v>53</v>
      </c>
    </row>
    <row r="18">
      <c r="A18" s="4">
        <v>44190.578356481485</v>
      </c>
      <c r="B18" s="5" t="s">
        <v>54</v>
      </c>
      <c r="C18" s="6" t="s">
        <v>55</v>
      </c>
      <c r="D18" s="6">
        <v>8.567013595E9</v>
      </c>
      <c r="E18" s="6">
        <v>10802.0</v>
      </c>
      <c r="F18" s="6"/>
    </row>
    <row r="19">
      <c r="A19" s="4">
        <v>44191.179398148146</v>
      </c>
      <c r="B19" s="5" t="s">
        <v>56</v>
      </c>
      <c r="C19" s="6" t="s">
        <v>57</v>
      </c>
      <c r="D19" s="6">
        <v>6.093068439E9</v>
      </c>
      <c r="E19" s="6">
        <v>10825.0</v>
      </c>
      <c r="F19" s="6"/>
    </row>
    <row r="20">
      <c r="A20" s="4">
        <v>44192.63116898148</v>
      </c>
      <c r="B20" s="5" t="s">
        <v>58</v>
      </c>
      <c r="C20" s="6" t="s">
        <v>59</v>
      </c>
      <c r="D20" s="6">
        <v>8.563041084E9</v>
      </c>
      <c r="E20" s="6">
        <v>10866.0</v>
      </c>
      <c r="F20" s="6"/>
    </row>
    <row r="21">
      <c r="A21" s="4">
        <v>44192.675150462965</v>
      </c>
      <c r="B21" s="5" t="s">
        <v>60</v>
      </c>
      <c r="C21" s="6" t="s">
        <v>61</v>
      </c>
      <c r="D21" s="6">
        <v>8.565354192E9</v>
      </c>
      <c r="E21" s="6">
        <v>10867.0</v>
      </c>
      <c r="F21" s="6"/>
    </row>
    <row r="22">
      <c r="A22" s="4">
        <v>44192.746157407404</v>
      </c>
      <c r="B22" s="5" t="s">
        <v>62</v>
      </c>
      <c r="C22" s="6" t="s">
        <v>63</v>
      </c>
      <c r="D22" s="6" t="s">
        <v>64</v>
      </c>
      <c r="E22" s="6">
        <v>10868.0</v>
      </c>
      <c r="F22" s="6"/>
    </row>
    <row r="23">
      <c r="A23" s="4">
        <v>44193.802094907405</v>
      </c>
      <c r="B23" s="5" t="s">
        <v>65</v>
      </c>
      <c r="C23" s="6" t="s">
        <v>66</v>
      </c>
      <c r="D23" s="6">
        <v>6.094244233E9</v>
      </c>
      <c r="E23" s="6" t="s">
        <v>67</v>
      </c>
      <c r="F23" s="7" t="s">
        <v>68</v>
      </c>
    </row>
    <row r="24">
      <c r="A24" s="4">
        <v>44194.60219907408</v>
      </c>
      <c r="B24" s="5" t="s">
        <v>69</v>
      </c>
      <c r="C24" s="6" t="s">
        <v>70</v>
      </c>
      <c r="D24" s="6" t="s">
        <v>71</v>
      </c>
      <c r="E24" s="6">
        <v>10962.0</v>
      </c>
      <c r="F24" s="6"/>
    </row>
    <row r="25">
      <c r="A25" s="4">
        <v>44195.35199074074</v>
      </c>
      <c r="B25" s="5" t="s">
        <v>72</v>
      </c>
      <c r="C25" s="6" t="s">
        <v>73</v>
      </c>
      <c r="D25" s="6">
        <v>8.567015986E9</v>
      </c>
      <c r="E25" s="6" t="s">
        <v>74</v>
      </c>
      <c r="F25" s="7" t="s">
        <v>75</v>
      </c>
    </row>
    <row r="26">
      <c r="A26" s="4">
        <v>44195.68994212963</v>
      </c>
      <c r="B26" s="5" t="s">
        <v>76</v>
      </c>
      <c r="C26" s="6" t="s">
        <v>73</v>
      </c>
      <c r="D26" s="6">
        <v>8.567015986E9</v>
      </c>
      <c r="E26" s="6">
        <v>11001.0</v>
      </c>
      <c r="F26" s="6"/>
    </row>
    <row r="27">
      <c r="A27" s="4">
        <v>44197.95167824074</v>
      </c>
      <c r="B27" s="5" t="s">
        <v>77</v>
      </c>
      <c r="C27" s="6" t="s">
        <v>78</v>
      </c>
      <c r="D27" s="6">
        <v>7.324919846E9</v>
      </c>
      <c r="E27" s="6">
        <v>11066.0</v>
      </c>
      <c r="F27" s="6"/>
    </row>
    <row r="28">
      <c r="A28" s="4">
        <v>44198.649664351855</v>
      </c>
      <c r="B28" s="5" t="s">
        <v>79</v>
      </c>
      <c r="C28" s="6" t="s">
        <v>80</v>
      </c>
      <c r="D28" s="6">
        <v>8.564493738E9</v>
      </c>
      <c r="E28" s="6">
        <v>11077.0</v>
      </c>
      <c r="F28" s="6"/>
    </row>
    <row r="29">
      <c r="A29" s="4">
        <v>44199.01060185185</v>
      </c>
      <c r="B29" s="5" t="s">
        <v>81</v>
      </c>
      <c r="C29" s="6" t="s">
        <v>82</v>
      </c>
      <c r="D29" s="6">
        <v>8.562203642E9</v>
      </c>
      <c r="E29" s="6">
        <v>11088.0</v>
      </c>
      <c r="F29" s="6"/>
    </row>
    <row r="30">
      <c r="A30" s="4">
        <v>44199.61680555555</v>
      </c>
      <c r="B30" s="5" t="s">
        <v>83</v>
      </c>
      <c r="C30" s="6" t="s">
        <v>84</v>
      </c>
      <c r="D30" s="6" t="s">
        <v>85</v>
      </c>
      <c r="E30" s="6">
        <v>11111.0</v>
      </c>
      <c r="F30" s="6"/>
    </row>
    <row r="31">
      <c r="A31" s="4">
        <v>44199.985</v>
      </c>
      <c r="B31" s="5" t="s">
        <v>86</v>
      </c>
      <c r="C31" s="6" t="s">
        <v>87</v>
      </c>
      <c r="D31" s="6">
        <v>8.566937714E9</v>
      </c>
      <c r="E31" s="6">
        <v>11125.0</v>
      </c>
      <c r="F31" s="6"/>
    </row>
    <row r="32">
      <c r="A32" s="4">
        <v>44200.76918981481</v>
      </c>
      <c r="B32" s="5" t="s">
        <v>88</v>
      </c>
      <c r="C32" s="6" t="s">
        <v>89</v>
      </c>
      <c r="D32" s="6">
        <v>2.152791178E9</v>
      </c>
      <c r="E32" s="6">
        <v>11165.0</v>
      </c>
      <c r="F32" s="6"/>
    </row>
    <row r="33">
      <c r="A33" s="4">
        <v>44203.73609953704</v>
      </c>
      <c r="B33" s="5" t="s">
        <v>90</v>
      </c>
      <c r="C33" s="6" t="s">
        <v>91</v>
      </c>
      <c r="D33" s="6" t="s">
        <v>92</v>
      </c>
      <c r="E33" s="6">
        <v>11313.0</v>
      </c>
      <c r="F33" s="6"/>
    </row>
    <row r="34">
      <c r="A34" s="4">
        <v>44205.7971875</v>
      </c>
      <c r="B34" s="5" t="s">
        <v>93</v>
      </c>
      <c r="C34" s="6" t="s">
        <v>94</v>
      </c>
      <c r="D34" s="6">
        <v>6.09731497E9</v>
      </c>
      <c r="E34" s="6">
        <v>11366.0</v>
      </c>
      <c r="F34" s="6"/>
    </row>
    <row r="35">
      <c r="A35" s="4">
        <v>44209.30983796297</v>
      </c>
      <c r="B35" s="5" t="s">
        <v>95</v>
      </c>
      <c r="C35" s="6" t="s">
        <v>96</v>
      </c>
      <c r="D35" s="6" t="s">
        <v>97</v>
      </c>
      <c r="E35" s="6">
        <v>11476.0</v>
      </c>
      <c r="F35" s="6"/>
    </row>
    <row r="36">
      <c r="A36" s="4">
        <v>44210.8768287037</v>
      </c>
      <c r="B36" s="5" t="s">
        <v>98</v>
      </c>
      <c r="C36" s="6" t="s">
        <v>99</v>
      </c>
      <c r="D36" s="6">
        <v>2.156688339E9</v>
      </c>
      <c r="E36" s="6">
        <v>11515.0</v>
      </c>
      <c r="F36" s="6"/>
    </row>
    <row r="37">
      <c r="A37" s="4">
        <v>44211.77481481482</v>
      </c>
      <c r="B37" s="5" t="s">
        <v>100</v>
      </c>
      <c r="C37" s="6" t="s">
        <v>101</v>
      </c>
      <c r="D37" s="6">
        <v>8.567019701E9</v>
      </c>
      <c r="E37" s="6">
        <v>11525.0</v>
      </c>
      <c r="F37" s="6"/>
    </row>
    <row r="38">
      <c r="A38" s="4">
        <v>44211.84694444444</v>
      </c>
      <c r="B38" s="5" t="s">
        <v>102</v>
      </c>
      <c r="C38" s="6" t="s">
        <v>103</v>
      </c>
      <c r="D38" s="6">
        <v>6.097440983E9</v>
      </c>
      <c r="E38" s="6">
        <v>11526.0</v>
      </c>
      <c r="F38" s="6"/>
    </row>
    <row r="39">
      <c r="A39" s="4">
        <v>44213.42587962963</v>
      </c>
      <c r="B39" s="5" t="s">
        <v>104</v>
      </c>
      <c r="C39" s="6" t="s">
        <v>105</v>
      </c>
      <c r="D39" s="6">
        <v>1.23456789E9</v>
      </c>
      <c r="E39" s="6" t="s">
        <v>106</v>
      </c>
      <c r="F39" s="7" t="s">
        <v>17</v>
      </c>
    </row>
    <row r="40">
      <c r="A40" s="4">
        <v>44213.63559027778</v>
      </c>
      <c r="B40" s="5" t="s">
        <v>107</v>
      </c>
      <c r="C40" s="6" t="s">
        <v>108</v>
      </c>
      <c r="D40" s="6" t="s">
        <v>109</v>
      </c>
      <c r="E40" s="6">
        <v>11570.0</v>
      </c>
      <c r="F40" s="6"/>
    </row>
    <row r="41">
      <c r="A41" s="4">
        <v>44213.78391203703</v>
      </c>
      <c r="B41" s="5" t="s">
        <v>110</v>
      </c>
      <c r="C41" s="6" t="s">
        <v>111</v>
      </c>
      <c r="D41" s="6">
        <v>8.567251447E9</v>
      </c>
      <c r="E41" s="6">
        <v>11576.0</v>
      </c>
      <c r="F41" s="6"/>
    </row>
    <row r="42">
      <c r="A42" s="4">
        <v>44215.65336805556</v>
      </c>
      <c r="B42" s="5" t="s">
        <v>112</v>
      </c>
      <c r="C42" s="6" t="s">
        <v>113</v>
      </c>
      <c r="D42" s="6">
        <v>6.095313059E9</v>
      </c>
      <c r="E42" s="6">
        <v>11639.0</v>
      </c>
      <c r="F42" s="6"/>
    </row>
    <row r="43">
      <c r="A43" s="4">
        <v>44215.76385416667</v>
      </c>
      <c r="B43" s="5" t="s">
        <v>114</v>
      </c>
      <c r="C43" s="6" t="s">
        <v>115</v>
      </c>
      <c r="D43" s="6">
        <v>7.322219801E9</v>
      </c>
      <c r="E43" s="6">
        <v>11643.0</v>
      </c>
      <c r="F43" s="6"/>
    </row>
    <row r="44">
      <c r="A44" s="4">
        <v>44216.675844907404</v>
      </c>
      <c r="B44" s="5" t="s">
        <v>116</v>
      </c>
      <c r="C44" s="6" t="s">
        <v>117</v>
      </c>
      <c r="D44" s="6">
        <v>8.562870886E9</v>
      </c>
      <c r="E44" s="6">
        <v>11681.0</v>
      </c>
      <c r="F44" s="6"/>
    </row>
    <row r="45">
      <c r="A45" s="4">
        <v>44217.100069444445</v>
      </c>
      <c r="B45" s="5" t="s">
        <v>118</v>
      </c>
      <c r="C45" s="6" t="s">
        <v>119</v>
      </c>
      <c r="D45" s="6">
        <v>8.563437399E9</v>
      </c>
      <c r="E45" s="6">
        <v>11697.0</v>
      </c>
      <c r="F45" s="6"/>
    </row>
    <row r="46">
      <c r="A46" s="4">
        <v>44217.44168981481</v>
      </c>
      <c r="B46" s="5" t="s">
        <v>120</v>
      </c>
      <c r="C46" s="6" t="s">
        <v>121</v>
      </c>
      <c r="D46" s="6">
        <v>1.6097076322E10</v>
      </c>
      <c r="E46" s="6">
        <v>11703.0</v>
      </c>
      <c r="F46" s="6"/>
    </row>
    <row r="47">
      <c r="A47" s="4">
        <v>44217.61665509259</v>
      </c>
      <c r="B47" s="5" t="s">
        <v>122</v>
      </c>
      <c r="C47" s="6" t="s">
        <v>123</v>
      </c>
      <c r="D47" s="6">
        <v>8.624520382E9</v>
      </c>
      <c r="E47" s="6" t="s">
        <v>124</v>
      </c>
      <c r="F47" s="7" t="s">
        <v>125</v>
      </c>
    </row>
    <row r="48">
      <c r="A48" s="4">
        <v>44218.599386574075</v>
      </c>
      <c r="B48" s="5" t="s">
        <v>126</v>
      </c>
      <c r="C48" s="6" t="s">
        <v>127</v>
      </c>
      <c r="D48" s="6">
        <v>8.563083245E9</v>
      </c>
      <c r="E48" s="6" t="s">
        <v>128</v>
      </c>
      <c r="F48" s="7" t="s">
        <v>129</v>
      </c>
    </row>
    <row r="49">
      <c r="A49" s="4">
        <v>44219.30391203704</v>
      </c>
      <c r="B49" s="5" t="s">
        <v>130</v>
      </c>
      <c r="C49" s="6" t="s">
        <v>131</v>
      </c>
      <c r="D49" s="6">
        <v>2.158277707E9</v>
      </c>
      <c r="E49" s="6">
        <v>11751.0</v>
      </c>
      <c r="F49" s="6"/>
    </row>
    <row r="50">
      <c r="A50" s="4">
        <v>44220.5549537037</v>
      </c>
      <c r="B50" s="5" t="s">
        <v>132</v>
      </c>
      <c r="C50" s="6" t="s">
        <v>133</v>
      </c>
      <c r="D50" s="6">
        <v>9.177639436E9</v>
      </c>
      <c r="E50" s="6">
        <v>11781.0</v>
      </c>
      <c r="F50" s="6"/>
    </row>
    <row r="51">
      <c r="A51" s="4">
        <v>44220.834699074076</v>
      </c>
      <c r="B51" s="5" t="s">
        <v>134</v>
      </c>
      <c r="C51" s="6" t="s">
        <v>135</v>
      </c>
      <c r="D51" s="6">
        <v>4.845229497E9</v>
      </c>
      <c r="E51" s="6" t="s">
        <v>136</v>
      </c>
      <c r="F51" s="7" t="s">
        <v>137</v>
      </c>
    </row>
    <row r="52">
      <c r="A52" s="4">
        <v>44222.59583333333</v>
      </c>
      <c r="B52" s="5" t="s">
        <v>138</v>
      </c>
      <c r="C52" s="6" t="s">
        <v>139</v>
      </c>
      <c r="D52" s="6">
        <v>8.569047087E9</v>
      </c>
      <c r="E52" s="6">
        <v>11865.0</v>
      </c>
      <c r="F52" s="6"/>
    </row>
    <row r="53">
      <c r="A53" s="4">
        <v>44222.65032407407</v>
      </c>
      <c r="B53" s="5" t="s">
        <v>140</v>
      </c>
      <c r="C53" s="6" t="s">
        <v>141</v>
      </c>
      <c r="D53" s="6">
        <v>7.424919846E9</v>
      </c>
      <c r="E53" s="6">
        <v>11868.0</v>
      </c>
      <c r="F53" s="6"/>
    </row>
    <row r="54">
      <c r="A54" s="4">
        <v>44223.78738425926</v>
      </c>
      <c r="B54" s="5" t="s">
        <v>142</v>
      </c>
      <c r="C54" s="6" t="s">
        <v>143</v>
      </c>
      <c r="D54" s="6">
        <v>6.097095683E9</v>
      </c>
      <c r="E54" s="6">
        <v>11907.0</v>
      </c>
      <c r="F54" s="6"/>
    </row>
    <row r="55">
      <c r="A55" s="4">
        <v>44224.09071759259</v>
      </c>
      <c r="B55" s="5" t="s">
        <v>144</v>
      </c>
      <c r="C55" s="6" t="s">
        <v>145</v>
      </c>
      <c r="D55" s="6">
        <v>7.32372582E9</v>
      </c>
      <c r="E55" s="6">
        <v>11922.0</v>
      </c>
      <c r="F55" s="6"/>
    </row>
    <row r="56">
      <c r="A56" s="4">
        <v>44227.8509375</v>
      </c>
      <c r="B56" s="5" t="s">
        <v>146</v>
      </c>
      <c r="C56" s="6" t="s">
        <v>147</v>
      </c>
      <c r="D56" s="6">
        <v>2.677733168E9</v>
      </c>
      <c r="E56" s="6" t="s">
        <v>148</v>
      </c>
      <c r="F56" s="7" t="s">
        <v>149</v>
      </c>
    </row>
    <row r="57">
      <c r="A57" s="4">
        <v>44229.942037037035</v>
      </c>
      <c r="B57" s="5" t="s">
        <v>150</v>
      </c>
      <c r="C57" s="6" t="s">
        <v>151</v>
      </c>
      <c r="D57" s="6">
        <v>6.097445208E9</v>
      </c>
      <c r="E57" s="6">
        <v>12038.0</v>
      </c>
      <c r="F57" s="6"/>
    </row>
    <row r="58">
      <c r="A58" s="4">
        <v>44229.99986111111</v>
      </c>
      <c r="B58" s="5" t="s">
        <v>152</v>
      </c>
      <c r="C58" s="6" t="s">
        <v>153</v>
      </c>
      <c r="D58" s="6">
        <v>2.158800755E9</v>
      </c>
      <c r="E58" s="6">
        <v>12039.0</v>
      </c>
      <c r="F58" s="6"/>
    </row>
    <row r="59">
      <c r="A59" s="4">
        <v>44231.769525462965</v>
      </c>
      <c r="B59" s="5" t="s">
        <v>154</v>
      </c>
      <c r="C59" s="6" t="s">
        <v>155</v>
      </c>
      <c r="D59" s="6">
        <v>8.563046024E9</v>
      </c>
      <c r="E59" s="6" t="s">
        <v>156</v>
      </c>
      <c r="F59" s="7" t="s">
        <v>157</v>
      </c>
    </row>
    <row r="60">
      <c r="A60" s="4">
        <v>44234.37534722222</v>
      </c>
      <c r="B60" s="5" t="s">
        <v>158</v>
      </c>
      <c r="C60" s="6" t="s">
        <v>159</v>
      </c>
      <c r="D60" s="6">
        <v>6.099221371E9</v>
      </c>
      <c r="E60" s="6">
        <v>12126.0</v>
      </c>
      <c r="F60" s="6"/>
    </row>
    <row r="61">
      <c r="A61" s="4">
        <v>44234.76810185185</v>
      </c>
      <c r="B61" s="5" t="s">
        <v>160</v>
      </c>
      <c r="C61" s="6" t="s">
        <v>161</v>
      </c>
      <c r="D61" s="6">
        <v>4.795956146E9</v>
      </c>
      <c r="E61" s="6" t="s">
        <v>162</v>
      </c>
      <c r="F61" s="7" t="s">
        <v>163</v>
      </c>
    </row>
    <row r="62">
      <c r="A62" s="4">
        <v>44235.66349537037</v>
      </c>
      <c r="B62" s="5" t="s">
        <v>164</v>
      </c>
      <c r="C62" s="6" t="s">
        <v>165</v>
      </c>
      <c r="D62" s="6" t="s">
        <v>166</v>
      </c>
      <c r="E62" s="6">
        <v>12163.0</v>
      </c>
      <c r="F62" s="6"/>
    </row>
    <row r="63">
      <c r="A63" s="4">
        <v>44235.878842592596</v>
      </c>
      <c r="B63" s="5" t="s">
        <v>167</v>
      </c>
      <c r="C63" s="6" t="s">
        <v>168</v>
      </c>
      <c r="D63" s="6">
        <v>8.563613703E9</v>
      </c>
      <c r="E63" s="6" t="s">
        <v>169</v>
      </c>
      <c r="F63" s="7" t="s">
        <v>17</v>
      </c>
    </row>
    <row r="64">
      <c r="A64" s="4">
        <v>44236.10480324074</v>
      </c>
      <c r="B64" s="5" t="s">
        <v>170</v>
      </c>
      <c r="C64" s="6" t="s">
        <v>171</v>
      </c>
      <c r="D64" s="6">
        <v>6.094701514E9</v>
      </c>
      <c r="E64" s="6">
        <v>12190.0</v>
      </c>
      <c r="F64" s="6"/>
    </row>
    <row r="65">
      <c r="A65" s="4">
        <v>44237.44011574074</v>
      </c>
      <c r="B65" s="5" t="s">
        <v>172</v>
      </c>
      <c r="C65" s="6" t="s">
        <v>173</v>
      </c>
      <c r="D65" s="6">
        <v>8.56473069E9</v>
      </c>
      <c r="E65" s="6" t="s">
        <v>174</v>
      </c>
      <c r="F65" s="7" t="s">
        <v>17</v>
      </c>
    </row>
    <row r="66">
      <c r="A66" s="4">
        <v>44237.64861111111</v>
      </c>
      <c r="B66" s="5" t="s">
        <v>175</v>
      </c>
      <c r="C66" s="6" t="s">
        <v>173</v>
      </c>
      <c r="D66" s="6">
        <v>8.56473069E9</v>
      </c>
      <c r="E66" s="6">
        <v>12239.0</v>
      </c>
      <c r="F66" s="6"/>
    </row>
    <row r="67">
      <c r="A67" s="4">
        <v>44237.770787037036</v>
      </c>
      <c r="B67" s="5" t="s">
        <v>176</v>
      </c>
      <c r="C67" s="6" t="s">
        <v>177</v>
      </c>
      <c r="D67" s="6">
        <v>6.092843195E9</v>
      </c>
      <c r="E67" s="6" t="s">
        <v>178</v>
      </c>
      <c r="F67" s="7" t="s">
        <v>179</v>
      </c>
    </row>
    <row r="68">
      <c r="A68" s="4">
        <v>44239.251388888886</v>
      </c>
      <c r="B68" s="5" t="s">
        <v>180</v>
      </c>
      <c r="C68" s="6" t="s">
        <v>181</v>
      </c>
      <c r="D68" s="6">
        <v>8.56912819E9</v>
      </c>
      <c r="E68" s="6" t="s">
        <v>182</v>
      </c>
      <c r="F68" s="7" t="s">
        <v>183</v>
      </c>
    </row>
    <row r="69">
      <c r="A69" s="4">
        <v>44239.61277777778</v>
      </c>
      <c r="B69" s="5" t="s">
        <v>184</v>
      </c>
      <c r="C69" s="6" t="s">
        <v>185</v>
      </c>
      <c r="D69" s="6">
        <v>7.023050344E9</v>
      </c>
      <c r="E69" s="6">
        <v>12283.0</v>
      </c>
      <c r="F69" s="6"/>
    </row>
    <row r="70">
      <c r="A70" s="4">
        <v>44240.54813657407</v>
      </c>
      <c r="B70" s="5" t="s">
        <v>186</v>
      </c>
      <c r="C70" s="6" t="s">
        <v>187</v>
      </c>
      <c r="D70" s="6">
        <v>8.563788011E9</v>
      </c>
      <c r="E70" s="6">
        <v>12307.0</v>
      </c>
      <c r="F70" s="6"/>
    </row>
    <row r="71">
      <c r="A71" s="4">
        <v>44242.10826388889</v>
      </c>
      <c r="B71" s="5" t="s">
        <v>188</v>
      </c>
      <c r="C71" s="6" t="s">
        <v>189</v>
      </c>
      <c r="D71" s="6">
        <v>8.569521631E9</v>
      </c>
      <c r="E71" s="6">
        <v>12335.0</v>
      </c>
      <c r="F71" s="6"/>
    </row>
    <row r="72">
      <c r="A72" s="4">
        <v>44243.49710648148</v>
      </c>
      <c r="B72" s="5" t="s">
        <v>190</v>
      </c>
      <c r="C72" s="6" t="s">
        <v>191</v>
      </c>
      <c r="D72" s="6" t="s">
        <v>192</v>
      </c>
      <c r="E72" s="6">
        <v>12368.0</v>
      </c>
      <c r="F72" s="6"/>
    </row>
    <row r="73">
      <c r="A73" s="4">
        <v>44243.77686342593</v>
      </c>
      <c r="B73" s="5" t="s">
        <v>193</v>
      </c>
      <c r="C73" s="6" t="s">
        <v>194</v>
      </c>
      <c r="D73" s="6">
        <v>6.094106151E9</v>
      </c>
      <c r="E73" s="6">
        <v>12383.0</v>
      </c>
      <c r="F73" s="6"/>
    </row>
    <row r="74">
      <c r="A74" s="4">
        <v>44244.118622685186</v>
      </c>
      <c r="B74" s="5" t="s">
        <v>195</v>
      </c>
      <c r="C74" s="6" t="s">
        <v>196</v>
      </c>
      <c r="D74" s="6">
        <v>8.565355753E9</v>
      </c>
      <c r="E74" s="6">
        <v>12396.0</v>
      </c>
      <c r="F74" s="6"/>
    </row>
    <row r="75">
      <c r="A75" s="4">
        <v>44244.39813657408</v>
      </c>
      <c r="B75" s="5" t="s">
        <v>197</v>
      </c>
      <c r="C75" s="6" t="s">
        <v>198</v>
      </c>
      <c r="D75" s="6">
        <v>5.672485839E9</v>
      </c>
      <c r="E75" s="6" t="s">
        <v>199</v>
      </c>
      <c r="F75" s="7" t="s">
        <v>200</v>
      </c>
    </row>
    <row r="76">
      <c r="A76" s="4">
        <v>44245.710324074076</v>
      </c>
      <c r="B76" s="5" t="s">
        <v>201</v>
      </c>
      <c r="C76" s="6" t="s">
        <v>202</v>
      </c>
      <c r="D76" s="6">
        <v>8.562468084E9</v>
      </c>
      <c r="E76" s="6" t="s">
        <v>203</v>
      </c>
      <c r="F76" s="7" t="s">
        <v>17</v>
      </c>
    </row>
    <row r="77">
      <c r="A77" s="4">
        <v>44245.91863425926</v>
      </c>
      <c r="B77" s="5" t="s">
        <v>201</v>
      </c>
      <c r="C77" s="6" t="s">
        <v>202</v>
      </c>
      <c r="D77" s="6">
        <v>8.562468084E9</v>
      </c>
      <c r="E77" s="6">
        <v>12426.0</v>
      </c>
      <c r="F77" s="6"/>
    </row>
    <row r="78">
      <c r="A78" s="4">
        <v>44246.83709490741</v>
      </c>
      <c r="B78" s="5" t="s">
        <v>204</v>
      </c>
      <c r="C78" s="6" t="s">
        <v>205</v>
      </c>
      <c r="D78" s="6">
        <v>2.158207598E9</v>
      </c>
      <c r="E78" s="6">
        <v>12434.0</v>
      </c>
      <c r="F78" s="6"/>
    </row>
    <row r="79">
      <c r="A79" s="4">
        <v>44246.632743055554</v>
      </c>
      <c r="B79" s="5" t="s">
        <v>204</v>
      </c>
      <c r="C79" s="6" t="s">
        <v>205</v>
      </c>
      <c r="D79" s="6">
        <v>2.158207598E9</v>
      </c>
      <c r="E79" s="6" t="s">
        <v>206</v>
      </c>
      <c r="F79" s="7" t="s">
        <v>207</v>
      </c>
    </row>
    <row r="80">
      <c r="A80" s="4">
        <v>44246.894953703704</v>
      </c>
      <c r="B80" s="5" t="s">
        <v>208</v>
      </c>
      <c r="C80" s="6" t="s">
        <v>78</v>
      </c>
      <c r="D80" s="6">
        <v>7.324919846E9</v>
      </c>
      <c r="E80" s="6" t="s">
        <v>209</v>
      </c>
      <c r="F80" s="7" t="s">
        <v>207</v>
      </c>
    </row>
    <row r="81">
      <c r="A81" s="4">
        <v>44247.10325231482</v>
      </c>
      <c r="B81" s="5" t="s">
        <v>208</v>
      </c>
      <c r="C81" s="6" t="s">
        <v>78</v>
      </c>
      <c r="D81" s="6">
        <v>7.324919846E9</v>
      </c>
      <c r="E81" s="6">
        <v>12442.0</v>
      </c>
      <c r="F81" s="6"/>
    </row>
    <row r="82">
      <c r="A82" s="4">
        <v>44247.555393518516</v>
      </c>
      <c r="B82" s="5" t="s">
        <v>210</v>
      </c>
      <c r="C82" s="6" t="s">
        <v>211</v>
      </c>
      <c r="D82" s="6" t="s">
        <v>212</v>
      </c>
      <c r="E82" s="6" t="s">
        <v>213</v>
      </c>
      <c r="F82" s="7" t="s">
        <v>17</v>
      </c>
    </row>
    <row r="83">
      <c r="A83" s="4">
        <v>44247.763703703706</v>
      </c>
      <c r="B83" s="5" t="s">
        <v>210</v>
      </c>
      <c r="C83" s="6" t="s">
        <v>211</v>
      </c>
      <c r="D83" s="6" t="s">
        <v>212</v>
      </c>
      <c r="E83" s="6">
        <v>12448.0</v>
      </c>
      <c r="F83" s="6"/>
    </row>
    <row r="84">
      <c r="A84" s="4">
        <v>44250.34134259259</v>
      </c>
      <c r="B84" s="5" t="s">
        <v>214</v>
      </c>
      <c r="C84" s="6" t="s">
        <v>215</v>
      </c>
      <c r="D84" s="6">
        <v>6.097603669E9</v>
      </c>
      <c r="E84" s="6" t="s">
        <v>216</v>
      </c>
      <c r="F84" s="7" t="s">
        <v>17</v>
      </c>
    </row>
    <row r="85">
      <c r="A85" s="4">
        <v>44250.5496412037</v>
      </c>
      <c r="B85" s="5" t="s">
        <v>214</v>
      </c>
      <c r="C85" s="6" t="s">
        <v>215</v>
      </c>
      <c r="D85" s="6">
        <v>6.097603669E9</v>
      </c>
      <c r="E85" s="6">
        <v>12540.0</v>
      </c>
      <c r="F85" s="6"/>
    </row>
    <row r="86">
      <c r="A86" s="4">
        <v>44251.55929398148</v>
      </c>
      <c r="B86" s="5" t="s">
        <v>217</v>
      </c>
      <c r="C86" s="6" t="s">
        <v>218</v>
      </c>
      <c r="D86" s="6">
        <v>8.562099182E9</v>
      </c>
      <c r="E86" s="6" t="s">
        <v>219</v>
      </c>
      <c r="F86" s="7" t="s">
        <v>17</v>
      </c>
    </row>
    <row r="87">
      <c r="A87" s="4">
        <v>44251.767604166664</v>
      </c>
      <c r="B87" s="5" t="s">
        <v>217</v>
      </c>
      <c r="C87" s="6" t="s">
        <v>218</v>
      </c>
      <c r="D87" s="6">
        <v>8.562099182E9</v>
      </c>
      <c r="E87" s="6">
        <v>12592.0</v>
      </c>
      <c r="F87" s="6"/>
    </row>
    <row r="88">
      <c r="A88" s="4">
        <v>44252.47021990741</v>
      </c>
      <c r="B88" s="5" t="s">
        <v>220</v>
      </c>
      <c r="C88" s="6" t="s">
        <v>221</v>
      </c>
      <c r="D88" s="6">
        <v>8.567938519E9</v>
      </c>
      <c r="E88" s="6" t="s">
        <v>222</v>
      </c>
      <c r="F88" s="7" t="s">
        <v>17</v>
      </c>
    </row>
    <row r="89">
      <c r="A89" s="4">
        <v>44252.67853009259</v>
      </c>
      <c r="B89" s="5" t="s">
        <v>220</v>
      </c>
      <c r="C89" s="6" t="s">
        <v>221</v>
      </c>
      <c r="D89" s="6">
        <v>8.567938519E9</v>
      </c>
      <c r="E89" s="6">
        <v>12613.0</v>
      </c>
      <c r="F89" s="6"/>
    </row>
    <row r="90">
      <c r="A90" s="4">
        <v>44252.702152777776</v>
      </c>
      <c r="B90" s="5" t="s">
        <v>223</v>
      </c>
      <c r="C90" s="6" t="s">
        <v>224</v>
      </c>
      <c r="D90" s="6">
        <v>8.562067726E9</v>
      </c>
      <c r="E90" s="6" t="s">
        <v>225</v>
      </c>
      <c r="F90" s="7" t="s">
        <v>17</v>
      </c>
    </row>
    <row r="91">
      <c r="A91" s="4">
        <v>44252.910462962966</v>
      </c>
      <c r="B91" s="5" t="s">
        <v>223</v>
      </c>
      <c r="C91" s="6" t="s">
        <v>224</v>
      </c>
      <c r="D91" s="6">
        <v>8.562067726E9</v>
      </c>
      <c r="E91" s="6">
        <v>12622.0</v>
      </c>
      <c r="F91" s="6"/>
    </row>
    <row r="92">
      <c r="A92" s="4">
        <v>44254.40638888889</v>
      </c>
      <c r="B92" s="5" t="s">
        <v>226</v>
      </c>
      <c r="C92" s="6" t="s">
        <v>227</v>
      </c>
      <c r="D92" s="6" t="s">
        <v>228</v>
      </c>
      <c r="E92" s="6" t="s">
        <v>229</v>
      </c>
      <c r="F92" s="7" t="s">
        <v>230</v>
      </c>
    </row>
    <row r="93">
      <c r="A93" s="4">
        <v>44254.614699074074</v>
      </c>
      <c r="B93" s="5" t="s">
        <v>226</v>
      </c>
      <c r="C93" s="6" t="s">
        <v>227</v>
      </c>
      <c r="D93" s="6" t="s">
        <v>228</v>
      </c>
      <c r="E93" s="6">
        <v>12654.0</v>
      </c>
      <c r="F93" s="6"/>
    </row>
    <row r="94">
      <c r="A94" s="4">
        <v>44254.447650462964</v>
      </c>
      <c r="B94" s="5" t="s">
        <v>231</v>
      </c>
      <c r="C94" s="6" t="s">
        <v>232</v>
      </c>
      <c r="D94" s="6" t="s">
        <v>233</v>
      </c>
      <c r="E94" s="6" t="s">
        <v>234</v>
      </c>
      <c r="F94" s="7" t="s">
        <v>230</v>
      </c>
    </row>
    <row r="95">
      <c r="A95" s="4">
        <v>44254.655960648146</v>
      </c>
      <c r="B95" s="5" t="s">
        <v>231</v>
      </c>
      <c r="C95" s="6" t="s">
        <v>232</v>
      </c>
      <c r="D95" s="6" t="s">
        <v>233</v>
      </c>
      <c r="E95" s="6">
        <v>12655.0</v>
      </c>
      <c r="F95" s="6"/>
    </row>
    <row r="96">
      <c r="A96" s="4">
        <v>44255.34887731481</v>
      </c>
      <c r="B96" s="5" t="s">
        <v>235</v>
      </c>
      <c r="C96" s="6" t="s">
        <v>236</v>
      </c>
      <c r="D96" s="6">
        <v>8.566552089E9</v>
      </c>
      <c r="E96" s="6" t="s">
        <v>237</v>
      </c>
      <c r="F96" s="7" t="s">
        <v>17</v>
      </c>
    </row>
    <row r="97">
      <c r="A97" s="4">
        <v>44255.5571875</v>
      </c>
      <c r="B97" s="5" t="s">
        <v>235</v>
      </c>
      <c r="C97" s="6" t="s">
        <v>236</v>
      </c>
      <c r="D97" s="6">
        <v>8.566552089E9</v>
      </c>
      <c r="E97" s="6">
        <v>12678.0</v>
      </c>
      <c r="F97" s="6"/>
    </row>
    <row r="98">
      <c r="A98" s="4">
        <v>44257.90677083333</v>
      </c>
      <c r="B98" s="5" t="s">
        <v>238</v>
      </c>
      <c r="C98" s="6" t="s">
        <v>239</v>
      </c>
      <c r="D98" s="6">
        <v>2.155207312E9</v>
      </c>
      <c r="E98" s="6" t="s">
        <v>240</v>
      </c>
      <c r="F98" s="7" t="s">
        <v>241</v>
      </c>
    </row>
    <row r="99">
      <c r="A99" s="4">
        <v>44258.115069444444</v>
      </c>
      <c r="B99" s="5" t="s">
        <v>238</v>
      </c>
      <c r="C99" s="6" t="s">
        <v>239</v>
      </c>
      <c r="D99" s="6">
        <v>2.155207312E9</v>
      </c>
      <c r="E99" s="6">
        <v>12761.0</v>
      </c>
      <c r="F99" s="6"/>
    </row>
    <row r="100">
      <c r="A100" s="4">
        <v>44258.55967592593</v>
      </c>
      <c r="B100" s="5" t="s">
        <v>242</v>
      </c>
      <c r="C100" s="6" t="s">
        <v>243</v>
      </c>
      <c r="D100" s="6">
        <v>8.564707171E9</v>
      </c>
      <c r="E100" s="6" t="s">
        <v>244</v>
      </c>
      <c r="F100" s="7" t="s">
        <v>17</v>
      </c>
    </row>
    <row r="101">
      <c r="A101" s="4">
        <v>44258.76798611111</v>
      </c>
      <c r="B101" s="5" t="s">
        <v>242</v>
      </c>
      <c r="C101" s="6" t="s">
        <v>243</v>
      </c>
      <c r="D101" s="6">
        <v>8.564707171E9</v>
      </c>
      <c r="E101" s="6">
        <v>12776.0</v>
      </c>
      <c r="F101" s="6"/>
    </row>
    <row r="102">
      <c r="A102" s="4">
        <v>44260.4065625</v>
      </c>
      <c r="B102" s="5" t="s">
        <v>245</v>
      </c>
      <c r="C102" s="6" t="s">
        <v>246</v>
      </c>
      <c r="D102" s="6">
        <v>8.566304953E9</v>
      </c>
      <c r="E102" s="6" t="s">
        <v>247</v>
      </c>
      <c r="F102" s="7" t="s">
        <v>17</v>
      </c>
    </row>
    <row r="103">
      <c r="A103" s="4">
        <v>44260.61488425926</v>
      </c>
      <c r="B103" s="5" t="s">
        <v>245</v>
      </c>
      <c r="C103" s="6" t="s">
        <v>246</v>
      </c>
      <c r="D103" s="6">
        <v>8.566304953E9</v>
      </c>
      <c r="E103" s="6">
        <v>12820.0</v>
      </c>
      <c r="F103" s="6"/>
    </row>
    <row r="104">
      <c r="A104" s="4">
        <v>44261.91743055556</v>
      </c>
      <c r="B104" s="5" t="s">
        <v>248</v>
      </c>
      <c r="C104" s="6" t="s">
        <v>249</v>
      </c>
      <c r="D104" s="6">
        <v>6.093213589E9</v>
      </c>
      <c r="E104" s="6" t="s">
        <v>250</v>
      </c>
      <c r="F104" s="7" t="s">
        <v>200</v>
      </c>
    </row>
    <row r="105">
      <c r="A105" s="4">
        <v>44262.12572916667</v>
      </c>
      <c r="B105" s="5" t="s">
        <v>248</v>
      </c>
      <c r="C105" s="6" t="s">
        <v>249</v>
      </c>
      <c r="D105" s="6">
        <v>6.093213589E9</v>
      </c>
      <c r="E105" s="6">
        <v>12852.0</v>
      </c>
      <c r="F105" s="6"/>
    </row>
    <row r="106">
      <c r="A106" s="4">
        <v>44263.36219907407</v>
      </c>
      <c r="B106" s="5" t="s">
        <v>251</v>
      </c>
      <c r="C106" s="6" t="s">
        <v>252</v>
      </c>
      <c r="D106" s="6" t="s">
        <v>253</v>
      </c>
      <c r="E106" s="6" t="s">
        <v>254</v>
      </c>
      <c r="F106" s="7" t="s">
        <v>17</v>
      </c>
    </row>
    <row r="107">
      <c r="A107" s="4">
        <v>44263.570497685185</v>
      </c>
      <c r="B107" s="5" t="s">
        <v>251</v>
      </c>
      <c r="C107" s="6" t="s">
        <v>252</v>
      </c>
      <c r="D107" s="6" t="s">
        <v>253</v>
      </c>
      <c r="E107" s="6">
        <v>12877.0</v>
      </c>
      <c r="F107" s="6"/>
    </row>
    <row r="108">
      <c r="A108" s="4">
        <v>44263.4924537037</v>
      </c>
      <c r="B108" s="5" t="s">
        <v>255</v>
      </c>
      <c r="C108" s="6" t="s">
        <v>256</v>
      </c>
      <c r="D108" s="6">
        <v>6.095108473E9</v>
      </c>
      <c r="E108" s="6" t="s">
        <v>257</v>
      </c>
      <c r="F108" s="7" t="s">
        <v>17</v>
      </c>
    </row>
    <row r="109">
      <c r="A109" s="4">
        <v>44263.70076388889</v>
      </c>
      <c r="B109" s="5" t="s">
        <v>255</v>
      </c>
      <c r="C109" s="6" t="s">
        <v>256</v>
      </c>
      <c r="D109" s="6">
        <v>6.095108473E9</v>
      </c>
      <c r="E109" s="6">
        <v>12884.0</v>
      </c>
      <c r="F109" s="6"/>
    </row>
    <row r="110">
      <c r="A110" s="4">
        <v>44265.80619212963</v>
      </c>
      <c r="B110" s="5" t="s">
        <v>258</v>
      </c>
      <c r="C110" s="6" t="s">
        <v>259</v>
      </c>
      <c r="D110" s="6">
        <v>8.563836998E9</v>
      </c>
      <c r="E110" s="6" t="s">
        <v>260</v>
      </c>
      <c r="F110" s="7" t="s">
        <v>261</v>
      </c>
    </row>
    <row r="111">
      <c r="A111" s="4">
        <v>44266.01449074074</v>
      </c>
      <c r="B111" s="5" t="s">
        <v>258</v>
      </c>
      <c r="C111" s="6" t="s">
        <v>259</v>
      </c>
      <c r="D111" s="6">
        <v>8.563836998E9</v>
      </c>
      <c r="E111" s="6">
        <v>12963.0</v>
      </c>
      <c r="F111" s="6"/>
    </row>
    <row r="112">
      <c r="A112" s="4">
        <v>44266.01944444444</v>
      </c>
      <c r="B112" s="5" t="s">
        <v>262</v>
      </c>
      <c r="C112" s="6" t="s">
        <v>263</v>
      </c>
      <c r="D112" s="6">
        <v>7.248133088E9</v>
      </c>
      <c r="E112" s="6" t="s">
        <v>264</v>
      </c>
      <c r="F112" s="7" t="s">
        <v>261</v>
      </c>
    </row>
    <row r="113">
      <c r="A113" s="4">
        <v>44266.22775462963</v>
      </c>
      <c r="B113" s="5" t="s">
        <v>262</v>
      </c>
      <c r="C113" s="6" t="s">
        <v>263</v>
      </c>
      <c r="D113" s="6">
        <v>7.248133088E9</v>
      </c>
      <c r="E113" s="6">
        <v>12971.0</v>
      </c>
      <c r="F113" s="6"/>
    </row>
    <row r="114">
      <c r="A114" s="4">
        <v>44266.88931712963</v>
      </c>
      <c r="B114" s="5" t="s">
        <v>265</v>
      </c>
      <c r="C114" s="6" t="s">
        <v>266</v>
      </c>
      <c r="D114" s="6">
        <v>6.096708986E9</v>
      </c>
      <c r="E114" s="6">
        <v>12982.0</v>
      </c>
      <c r="F114" s="6"/>
    </row>
    <row r="115">
      <c r="A115" s="4">
        <v>44266.68100694445</v>
      </c>
      <c r="B115" s="5" t="s">
        <v>265</v>
      </c>
      <c r="C115" s="6" t="s">
        <v>266</v>
      </c>
      <c r="D115" s="6">
        <v>6.096708986E9</v>
      </c>
      <c r="E115" s="6" t="s">
        <v>267</v>
      </c>
      <c r="F115" s="7" t="s">
        <v>200</v>
      </c>
    </row>
    <row r="116">
      <c r="A116" s="4">
        <v>44267.94221064815</v>
      </c>
      <c r="B116" s="5" t="s">
        <v>268</v>
      </c>
      <c r="C116" s="6" t="s">
        <v>269</v>
      </c>
      <c r="D116" s="6">
        <v>1.856916179E10</v>
      </c>
      <c r="E116" s="6">
        <v>13000.0</v>
      </c>
      <c r="F116" s="6"/>
    </row>
    <row r="117">
      <c r="A117" s="4">
        <v>44267.73391203704</v>
      </c>
      <c r="B117" s="5" t="s">
        <v>268</v>
      </c>
      <c r="C117" s="6" t="s">
        <v>269</v>
      </c>
      <c r="D117" s="6">
        <v>1.856916179E10</v>
      </c>
      <c r="E117" s="6" t="s">
        <v>270</v>
      </c>
      <c r="F117" s="7" t="s">
        <v>200</v>
      </c>
    </row>
    <row r="118">
      <c r="A118" s="4">
        <v>44268.87048611111</v>
      </c>
      <c r="B118" s="5" t="s">
        <v>271</v>
      </c>
      <c r="C118" s="6" t="s">
        <v>272</v>
      </c>
      <c r="D118" s="6">
        <v>6.096867011E9</v>
      </c>
      <c r="E118" s="6">
        <v>13006.0</v>
      </c>
      <c r="F118" s="6"/>
    </row>
    <row r="119">
      <c r="A119" s="4">
        <v>44268.6621875</v>
      </c>
      <c r="B119" s="5" t="s">
        <v>271</v>
      </c>
      <c r="C119" s="6" t="s">
        <v>272</v>
      </c>
      <c r="D119" s="6">
        <v>6.096867011E9</v>
      </c>
      <c r="E119" s="6" t="s">
        <v>273</v>
      </c>
      <c r="F119" s="7" t="s">
        <v>17</v>
      </c>
    </row>
    <row r="120">
      <c r="A120" s="4">
        <v>44270.14108796296</v>
      </c>
      <c r="B120" s="5" t="s">
        <v>274</v>
      </c>
      <c r="C120" s="6" t="s">
        <v>275</v>
      </c>
      <c r="D120" s="6">
        <v>8.568327533E9</v>
      </c>
      <c r="E120" s="6">
        <v>13054.0</v>
      </c>
      <c r="F120" s="6"/>
    </row>
    <row r="121">
      <c r="A121" s="4">
        <v>44269.974444444444</v>
      </c>
      <c r="B121" s="5" t="s">
        <v>274</v>
      </c>
      <c r="C121" s="6" t="s">
        <v>275</v>
      </c>
      <c r="D121" s="6">
        <v>8.568327533E9</v>
      </c>
      <c r="E121" s="6" t="s">
        <v>276</v>
      </c>
      <c r="F121" s="7" t="s">
        <v>200</v>
      </c>
    </row>
    <row r="122">
      <c r="A122" s="4">
        <v>44270.549895833334</v>
      </c>
      <c r="B122" s="5" t="s">
        <v>277</v>
      </c>
      <c r="C122" s="6" t="s">
        <v>278</v>
      </c>
      <c r="D122" s="6" t="s">
        <v>279</v>
      </c>
      <c r="E122" s="6" t="s">
        <v>280</v>
      </c>
      <c r="F122" s="7" t="s">
        <v>281</v>
      </c>
    </row>
    <row r="123">
      <c r="A123" s="4">
        <v>44270.766550925924</v>
      </c>
      <c r="B123" s="5" t="s">
        <v>282</v>
      </c>
      <c r="C123" s="6" t="s">
        <v>283</v>
      </c>
      <c r="D123" s="6">
        <v>8.569128478E9</v>
      </c>
      <c r="E123" s="6">
        <v>13069.0</v>
      </c>
      <c r="F123" s="6"/>
    </row>
    <row r="124">
      <c r="A124" s="4">
        <v>44270.59991898148</v>
      </c>
      <c r="B124" s="5" t="s">
        <v>282</v>
      </c>
      <c r="C124" s="6" t="s">
        <v>283</v>
      </c>
      <c r="D124" s="6">
        <v>8.569128478E9</v>
      </c>
      <c r="E124" s="6" t="s">
        <v>284</v>
      </c>
      <c r="F124" s="7" t="s">
        <v>200</v>
      </c>
    </row>
    <row r="125">
      <c r="A125" s="4">
        <v>44271.69981481481</v>
      </c>
      <c r="B125" s="5" t="s">
        <v>285</v>
      </c>
      <c r="C125" s="6" t="s">
        <v>286</v>
      </c>
      <c r="D125" s="6" t="s">
        <v>287</v>
      </c>
      <c r="E125" s="6">
        <v>13111.0</v>
      </c>
      <c r="F125" s="6"/>
    </row>
    <row r="126">
      <c r="A126" s="4">
        <v>44271.533171296294</v>
      </c>
      <c r="B126" s="5" t="s">
        <v>285</v>
      </c>
      <c r="C126" s="6" t="s">
        <v>286</v>
      </c>
      <c r="D126" s="6" t="s">
        <v>287</v>
      </c>
      <c r="E126" s="6" t="s">
        <v>288</v>
      </c>
      <c r="F126" s="7" t="s">
        <v>17</v>
      </c>
    </row>
    <row r="127">
      <c r="A127" s="4">
        <v>44273.059328703705</v>
      </c>
      <c r="B127" s="5" t="s">
        <v>289</v>
      </c>
      <c r="C127" s="6" t="s">
        <v>290</v>
      </c>
      <c r="D127" s="6">
        <v>6.096056084E9</v>
      </c>
      <c r="E127" s="6">
        <v>13182.0</v>
      </c>
      <c r="F127" s="6"/>
    </row>
    <row r="128">
      <c r="A128" s="4">
        <v>44272.892696759256</v>
      </c>
      <c r="B128" s="5" t="s">
        <v>289</v>
      </c>
      <c r="C128" s="6" t="s">
        <v>290</v>
      </c>
      <c r="D128" s="6">
        <v>6.096056084E9</v>
      </c>
      <c r="E128" s="6" t="s">
        <v>291</v>
      </c>
      <c r="F128" s="7" t="s">
        <v>200</v>
      </c>
    </row>
    <row r="129">
      <c r="A129" s="4">
        <v>44273.63894675926</v>
      </c>
      <c r="B129" s="5" t="s">
        <v>292</v>
      </c>
      <c r="C129" s="6" t="s">
        <v>293</v>
      </c>
      <c r="D129" s="6">
        <v>2.673524243E9</v>
      </c>
      <c r="E129" s="6">
        <v>13189.0</v>
      </c>
      <c r="F129" s="6"/>
    </row>
    <row r="130">
      <c r="A130" s="4">
        <v>44273.47232638889</v>
      </c>
      <c r="B130" s="5" t="s">
        <v>292</v>
      </c>
      <c r="C130" s="6" t="s">
        <v>293</v>
      </c>
      <c r="D130" s="6">
        <v>2.673524243E9</v>
      </c>
      <c r="E130" s="6" t="s">
        <v>294</v>
      </c>
      <c r="F130" s="7" t="s">
        <v>17</v>
      </c>
    </row>
    <row r="131">
      <c r="A131" s="4">
        <v>44274.94778935185</v>
      </c>
      <c r="B131" s="5" t="s">
        <v>295</v>
      </c>
      <c r="C131" s="6" t="s">
        <v>296</v>
      </c>
      <c r="D131" s="6">
        <v>8.564498246E9</v>
      </c>
      <c r="E131" s="6" t="s">
        <v>297</v>
      </c>
      <c r="F131" s="7" t="s">
        <v>298</v>
      </c>
    </row>
    <row r="132">
      <c r="A132" s="4">
        <v>44275.566157407404</v>
      </c>
      <c r="B132" s="5" t="s">
        <v>299</v>
      </c>
      <c r="C132" s="6" t="s">
        <v>300</v>
      </c>
      <c r="D132" s="6">
        <v>2.1546063E9</v>
      </c>
      <c r="E132" s="6">
        <v>13228.0</v>
      </c>
      <c r="F132" s="6"/>
    </row>
    <row r="133">
      <c r="A133" s="4">
        <v>44275.39952546296</v>
      </c>
      <c r="B133" s="5" t="s">
        <v>299</v>
      </c>
      <c r="C133" s="6" t="s">
        <v>300</v>
      </c>
      <c r="D133" s="6">
        <v>2.1546063E9</v>
      </c>
      <c r="E133" s="6" t="s">
        <v>301</v>
      </c>
      <c r="F133" s="7" t="s">
        <v>17</v>
      </c>
    </row>
    <row r="134">
      <c r="A134" s="4">
        <v>44276.437314814815</v>
      </c>
      <c r="B134" s="5" t="s">
        <v>104</v>
      </c>
      <c r="C134" s="6" t="s">
        <v>302</v>
      </c>
      <c r="D134" s="6">
        <v>1.23456789E9</v>
      </c>
      <c r="E134" s="6" t="s">
        <v>303</v>
      </c>
      <c r="F134" s="7" t="s">
        <v>200</v>
      </c>
    </row>
    <row r="135">
      <c r="A135" s="4">
        <v>44277.351168981484</v>
      </c>
      <c r="B135" s="5" t="s">
        <v>304</v>
      </c>
      <c r="C135" s="6" t="s">
        <v>305</v>
      </c>
      <c r="D135" s="6">
        <v>6.092342435E9</v>
      </c>
      <c r="E135" s="6">
        <v>13275.0</v>
      </c>
      <c r="F135" s="6"/>
    </row>
    <row r="136">
      <c r="A136" s="4">
        <v>44277.184525462966</v>
      </c>
      <c r="B136" s="5" t="s">
        <v>304</v>
      </c>
      <c r="C136" s="6" t="s">
        <v>305</v>
      </c>
      <c r="D136" s="6">
        <v>6.092342435E9</v>
      </c>
      <c r="E136" s="6" t="s">
        <v>306</v>
      </c>
      <c r="F136" s="7" t="s">
        <v>17</v>
      </c>
    </row>
    <row r="137">
      <c r="A137" s="4">
        <v>44277.82282407407</v>
      </c>
      <c r="B137" s="5" t="s">
        <v>307</v>
      </c>
      <c r="C137" s="6" t="s">
        <v>308</v>
      </c>
      <c r="D137" s="6">
        <v>7.862593232E9</v>
      </c>
      <c r="E137" s="6" t="s">
        <v>309</v>
      </c>
      <c r="F137" s="7" t="s">
        <v>200</v>
      </c>
    </row>
    <row r="138">
      <c r="A138" s="4">
        <v>44279.72537037037</v>
      </c>
      <c r="B138" s="5" t="s">
        <v>310</v>
      </c>
      <c r="C138" s="6" t="s">
        <v>311</v>
      </c>
      <c r="D138" s="6" t="s">
        <v>312</v>
      </c>
      <c r="E138" s="6">
        <v>13342.0</v>
      </c>
      <c r="F138" s="6"/>
    </row>
    <row r="139">
      <c r="A139" s="4">
        <v>44279.55873842593</v>
      </c>
      <c r="B139" s="5" t="s">
        <v>310</v>
      </c>
      <c r="C139" s="6" t="s">
        <v>311</v>
      </c>
      <c r="D139" s="6" t="s">
        <v>312</v>
      </c>
      <c r="E139" s="6" t="s">
        <v>313</v>
      </c>
      <c r="F139" s="7" t="s">
        <v>314</v>
      </c>
    </row>
    <row r="140">
      <c r="A140" s="4">
        <v>44279.88759259259</v>
      </c>
      <c r="B140" s="5" t="s">
        <v>315</v>
      </c>
      <c r="C140" s="6" t="s">
        <v>316</v>
      </c>
      <c r="D140" s="6">
        <v>8.566255655E9</v>
      </c>
      <c r="E140" s="6">
        <v>13350.0</v>
      </c>
      <c r="F140" s="6"/>
    </row>
    <row r="141">
      <c r="A141" s="4">
        <v>44279.72094907407</v>
      </c>
      <c r="B141" s="5" t="s">
        <v>315</v>
      </c>
      <c r="C141" s="6" t="s">
        <v>316</v>
      </c>
      <c r="D141" s="6">
        <v>8.566255655E9</v>
      </c>
      <c r="E141" s="6" t="s">
        <v>317</v>
      </c>
      <c r="F141" s="7" t="s">
        <v>314</v>
      </c>
    </row>
    <row r="142">
      <c r="A142" s="4">
        <v>44280.549421296295</v>
      </c>
      <c r="B142" s="5" t="s">
        <v>318</v>
      </c>
      <c r="C142" s="6" t="s">
        <v>319</v>
      </c>
      <c r="D142" s="6">
        <v>6.092034628E9</v>
      </c>
      <c r="E142" s="6">
        <v>13363.0</v>
      </c>
      <c r="F142" s="6"/>
    </row>
    <row r="143">
      <c r="A143" s="4">
        <v>44280.38280092592</v>
      </c>
      <c r="B143" s="5" t="s">
        <v>318</v>
      </c>
      <c r="C143" s="6" t="s">
        <v>319</v>
      </c>
      <c r="D143" s="6">
        <v>6.092034628E9</v>
      </c>
      <c r="E143" s="6" t="s">
        <v>320</v>
      </c>
      <c r="F143" s="7" t="s">
        <v>314</v>
      </c>
    </row>
    <row r="144">
      <c r="A144" s="4">
        <v>44280.78037037037</v>
      </c>
      <c r="B144" s="5" t="s">
        <v>321</v>
      </c>
      <c r="C144" s="6" t="s">
        <v>322</v>
      </c>
      <c r="D144" s="6" t="s">
        <v>323</v>
      </c>
      <c r="E144" s="6" t="s">
        <v>324</v>
      </c>
      <c r="F144" s="7" t="s">
        <v>200</v>
      </c>
    </row>
    <row r="145">
      <c r="A145" s="4">
        <v>44281.06715277778</v>
      </c>
      <c r="B145" s="5" t="s">
        <v>325</v>
      </c>
      <c r="C145" s="6" t="s">
        <v>326</v>
      </c>
      <c r="D145" s="6">
        <v>8.567184836E9</v>
      </c>
      <c r="E145" s="6">
        <v>13378.0</v>
      </c>
      <c r="F145" s="6"/>
    </row>
    <row r="146">
      <c r="A146" s="4">
        <v>44280.90052083333</v>
      </c>
      <c r="B146" s="5" t="s">
        <v>325</v>
      </c>
      <c r="C146" s="6" t="s">
        <v>326</v>
      </c>
      <c r="D146" s="6">
        <v>8.567184836E9</v>
      </c>
      <c r="E146" s="6" t="s">
        <v>327</v>
      </c>
      <c r="F146" s="7" t="s">
        <v>17</v>
      </c>
    </row>
    <row r="147">
      <c r="A147" s="4">
        <v>44280.90096064815</v>
      </c>
      <c r="B147" s="5" t="s">
        <v>328</v>
      </c>
      <c r="C147" s="6" t="s">
        <v>326</v>
      </c>
      <c r="D147" s="6">
        <v>8.567184836E9</v>
      </c>
      <c r="E147" s="6" t="s">
        <v>327</v>
      </c>
      <c r="F147" s="7" t="s">
        <v>200</v>
      </c>
    </row>
    <row r="148">
      <c r="A148" s="4">
        <v>44281.517280092594</v>
      </c>
      <c r="B148" s="5" t="s">
        <v>329</v>
      </c>
      <c r="C148" s="6" t="s">
        <v>330</v>
      </c>
      <c r="D148" s="6">
        <v>7.326859055E9</v>
      </c>
      <c r="E148" s="6" t="s">
        <v>331</v>
      </c>
      <c r="F148" s="7" t="s">
        <v>200</v>
      </c>
    </row>
    <row r="149">
      <c r="A149" s="4">
        <v>44281.80189814815</v>
      </c>
      <c r="B149" s="5" t="s">
        <v>332</v>
      </c>
      <c r="C149" s="6" t="s">
        <v>333</v>
      </c>
      <c r="D149" s="6">
        <v>8.564953082E9</v>
      </c>
      <c r="E149" s="6">
        <v>13389.0</v>
      </c>
      <c r="F149" s="6"/>
    </row>
    <row r="150">
      <c r="A150" s="4">
        <v>44281.6352662037</v>
      </c>
      <c r="B150" s="5" t="s">
        <v>332</v>
      </c>
      <c r="C150" s="6" t="s">
        <v>333</v>
      </c>
      <c r="D150" s="6">
        <v>8.564953082E9</v>
      </c>
      <c r="E150" s="6" t="s">
        <v>334</v>
      </c>
      <c r="F150" s="7" t="s">
        <v>335</v>
      </c>
    </row>
    <row r="151">
      <c r="A151" s="4">
        <v>44283.906273148146</v>
      </c>
      <c r="B151" s="5" t="s">
        <v>336</v>
      </c>
      <c r="C151" s="6" t="s">
        <v>337</v>
      </c>
      <c r="D151" s="6">
        <v>8.562172835E9</v>
      </c>
      <c r="E151" s="6">
        <v>13428.0</v>
      </c>
      <c r="F151" s="6"/>
    </row>
    <row r="152">
      <c r="A152" s="4">
        <v>44283.739641203705</v>
      </c>
      <c r="B152" s="5" t="s">
        <v>336</v>
      </c>
      <c r="C152" s="6" t="s">
        <v>337</v>
      </c>
      <c r="D152" s="6">
        <v>8.562172835E9</v>
      </c>
      <c r="E152" s="6" t="s">
        <v>338</v>
      </c>
      <c r="F152" s="7" t="s">
        <v>17</v>
      </c>
    </row>
    <row r="153">
      <c r="A153" s="4">
        <v>44284.593831018516</v>
      </c>
      <c r="B153" s="5" t="s">
        <v>339</v>
      </c>
      <c r="C153" s="6" t="s">
        <v>340</v>
      </c>
      <c r="D153" s="6">
        <v>8.56296046E9</v>
      </c>
      <c r="E153" s="6" t="s">
        <v>341</v>
      </c>
      <c r="F153" s="7" t="s">
        <v>200</v>
      </c>
    </row>
    <row r="154">
      <c r="A154" s="4">
        <v>44287.62162037037</v>
      </c>
      <c r="B154" s="5" t="s">
        <v>342</v>
      </c>
      <c r="C154" s="6" t="s">
        <v>343</v>
      </c>
      <c r="D154" s="6">
        <v>8.603266386E9</v>
      </c>
      <c r="E154" s="6">
        <v>13564.0</v>
      </c>
      <c r="F154" s="6"/>
    </row>
    <row r="155">
      <c r="A155" s="4">
        <v>44287.454976851855</v>
      </c>
      <c r="B155" s="5" t="s">
        <v>342</v>
      </c>
      <c r="C155" s="6" t="s">
        <v>343</v>
      </c>
      <c r="D155" s="6">
        <v>8.603266386E9</v>
      </c>
      <c r="E155" s="6" t="s">
        <v>344</v>
      </c>
      <c r="F155" s="7" t="s">
        <v>17</v>
      </c>
    </row>
    <row r="156">
      <c r="A156" s="4">
        <v>44287.52484953704</v>
      </c>
      <c r="B156" s="5" t="s">
        <v>345</v>
      </c>
      <c r="C156" s="6" t="s">
        <v>346</v>
      </c>
      <c r="D156" s="6">
        <v>2.157204436E9</v>
      </c>
      <c r="E156" s="6" t="s">
        <v>347</v>
      </c>
      <c r="F156" s="7" t="s">
        <v>200</v>
      </c>
    </row>
    <row r="157">
      <c r="A157" s="4">
        <v>44287.84664351852</v>
      </c>
      <c r="B157" s="5" t="s">
        <v>348</v>
      </c>
      <c r="C157" s="6" t="s">
        <v>349</v>
      </c>
      <c r="D157" s="6">
        <v>8.566301081E9</v>
      </c>
      <c r="E157" s="6">
        <v>13569.0</v>
      </c>
      <c r="F157" s="6"/>
    </row>
    <row r="158">
      <c r="A158" s="4">
        <v>44287.68001157408</v>
      </c>
      <c r="B158" s="5" t="s">
        <v>348</v>
      </c>
      <c r="C158" s="6" t="s">
        <v>349</v>
      </c>
      <c r="D158" s="6">
        <v>8.566301081E9</v>
      </c>
      <c r="E158" s="6" t="s">
        <v>350</v>
      </c>
      <c r="F158" s="7" t="s">
        <v>17</v>
      </c>
    </row>
    <row r="159">
      <c r="A159" s="4">
        <v>44291.12626157407</v>
      </c>
      <c r="B159" s="5" t="s">
        <v>351</v>
      </c>
      <c r="C159" s="6" t="s">
        <v>352</v>
      </c>
      <c r="D159" s="6">
        <v>9.785095153E9</v>
      </c>
      <c r="E159" s="6">
        <v>13634.0</v>
      </c>
      <c r="F159" s="6"/>
    </row>
    <row r="160">
      <c r="A160" s="4">
        <v>44290.95962962963</v>
      </c>
      <c r="B160" s="5" t="s">
        <v>351</v>
      </c>
      <c r="C160" s="6" t="s">
        <v>352</v>
      </c>
      <c r="D160" s="6">
        <v>9.785095153E9</v>
      </c>
      <c r="E160" s="6" t="s">
        <v>353</v>
      </c>
      <c r="F160" s="7" t="s">
        <v>17</v>
      </c>
    </row>
    <row r="161">
      <c r="A161" s="4">
        <v>44291.130694444444</v>
      </c>
      <c r="B161" s="5" t="s">
        <v>354</v>
      </c>
      <c r="C161" s="6" t="s">
        <v>355</v>
      </c>
      <c r="D161" s="6">
        <v>9.144824302E9</v>
      </c>
      <c r="E161" s="6">
        <v>13635.0</v>
      </c>
      <c r="F161" s="6"/>
    </row>
    <row r="162">
      <c r="A162" s="4">
        <v>44290.964050925926</v>
      </c>
      <c r="B162" s="5" t="s">
        <v>354</v>
      </c>
      <c r="C162" s="6" t="s">
        <v>355</v>
      </c>
      <c r="D162" s="6">
        <v>9.144824302E9</v>
      </c>
      <c r="E162" s="6" t="s">
        <v>356</v>
      </c>
      <c r="F162" s="7" t="s">
        <v>200</v>
      </c>
    </row>
    <row r="163">
      <c r="A163" s="4">
        <v>44292.76594907408</v>
      </c>
      <c r="B163" s="5" t="s">
        <v>357</v>
      </c>
      <c r="C163" s="6" t="s">
        <v>358</v>
      </c>
      <c r="D163" s="6" t="s">
        <v>359</v>
      </c>
      <c r="E163" s="6">
        <v>13687.0</v>
      </c>
      <c r="F163" s="6"/>
    </row>
    <row r="164">
      <c r="A164" s="4">
        <v>44292.59931712963</v>
      </c>
      <c r="B164" s="5" t="s">
        <v>357</v>
      </c>
      <c r="C164" s="6" t="s">
        <v>358</v>
      </c>
      <c r="D164" s="6" t="s">
        <v>359</v>
      </c>
      <c r="E164" s="6" t="s">
        <v>360</v>
      </c>
      <c r="F164" s="7" t="s">
        <v>17</v>
      </c>
    </row>
    <row r="165">
      <c r="A165" s="4">
        <v>44294.60472222222</v>
      </c>
      <c r="B165" s="5" t="s">
        <v>361</v>
      </c>
      <c r="C165" s="6" t="s">
        <v>362</v>
      </c>
      <c r="D165" s="6">
        <v>6.093568131E9</v>
      </c>
      <c r="E165" s="6" t="s">
        <v>363</v>
      </c>
      <c r="F165" s="7" t="s">
        <v>200</v>
      </c>
    </row>
    <row r="166">
      <c r="A166" s="4">
        <v>44294.624756944446</v>
      </c>
      <c r="B166" s="5" t="s">
        <v>364</v>
      </c>
      <c r="C166" s="6" t="s">
        <v>365</v>
      </c>
      <c r="D166" s="6">
        <v>6.099232469E9</v>
      </c>
      <c r="E166" s="6" t="s">
        <v>366</v>
      </c>
      <c r="F166" s="7" t="s">
        <v>200</v>
      </c>
    </row>
    <row r="167">
      <c r="A167" s="4">
        <v>44294.97604166667</v>
      </c>
      <c r="B167" s="5" t="s">
        <v>367</v>
      </c>
      <c r="C167" s="6" t="s">
        <v>368</v>
      </c>
      <c r="D167" s="6">
        <v>6.099231721E9</v>
      </c>
      <c r="E167" s="6">
        <v>13720.0</v>
      </c>
      <c r="F167" s="6"/>
    </row>
    <row r="168">
      <c r="A168" s="4">
        <v>44294.8094212963</v>
      </c>
      <c r="B168" s="5" t="s">
        <v>367</v>
      </c>
      <c r="C168" s="6" t="s">
        <v>368</v>
      </c>
      <c r="D168" s="6">
        <v>6.099231721E9</v>
      </c>
      <c r="E168" s="6" t="s">
        <v>369</v>
      </c>
      <c r="F168" s="7" t="s">
        <v>17</v>
      </c>
    </row>
    <row r="169">
      <c r="A169" s="4">
        <v>44295.31958333333</v>
      </c>
      <c r="B169" s="5" t="s">
        <v>370</v>
      </c>
      <c r="C169" s="6" t="s">
        <v>371</v>
      </c>
      <c r="D169" s="6">
        <v>2.15626698E9</v>
      </c>
      <c r="E169" s="6">
        <v>13727.0</v>
      </c>
      <c r="F169" s="6"/>
    </row>
    <row r="170">
      <c r="A170" s="4">
        <v>44295.15293981481</v>
      </c>
      <c r="B170" s="5" t="s">
        <v>370</v>
      </c>
      <c r="C170" s="6" t="s">
        <v>371</v>
      </c>
      <c r="D170" s="6">
        <v>2.15626698E9</v>
      </c>
      <c r="E170" s="6" t="s">
        <v>372</v>
      </c>
      <c r="F170" s="7" t="s">
        <v>17</v>
      </c>
    </row>
    <row r="171">
      <c r="A171" s="4">
        <v>44297.47820601852</v>
      </c>
      <c r="B171" s="5" t="s">
        <v>373</v>
      </c>
      <c r="C171" s="6" t="s">
        <v>374</v>
      </c>
      <c r="D171" s="6">
        <v>2.153166601E9</v>
      </c>
      <c r="E171" s="6" t="s">
        <v>375</v>
      </c>
      <c r="F171" s="7" t="s">
        <v>200</v>
      </c>
    </row>
    <row r="172">
      <c r="A172" s="4">
        <v>44297.77722222222</v>
      </c>
      <c r="B172" s="5" t="s">
        <v>376</v>
      </c>
      <c r="C172" s="6" t="s">
        <v>377</v>
      </c>
      <c r="D172" s="6">
        <v>6.094428705E9</v>
      </c>
      <c r="E172" s="6">
        <v>13771.0</v>
      </c>
      <c r="F172" s="6"/>
    </row>
    <row r="173">
      <c r="A173" s="4">
        <v>44297.6105787037</v>
      </c>
      <c r="B173" s="5" t="s">
        <v>376</v>
      </c>
      <c r="C173" s="6" t="s">
        <v>377</v>
      </c>
      <c r="D173" s="6">
        <v>6.094428705E9</v>
      </c>
      <c r="E173" s="6" t="s">
        <v>378</v>
      </c>
      <c r="F173" s="7" t="s">
        <v>200</v>
      </c>
    </row>
    <row r="174">
      <c r="A174" s="4">
        <v>44300.00662037037</v>
      </c>
      <c r="B174" s="5" t="s">
        <v>379</v>
      </c>
      <c r="C174" s="6" t="s">
        <v>380</v>
      </c>
      <c r="D174" s="6">
        <v>8.567011404E9</v>
      </c>
      <c r="E174" s="6">
        <v>13870.0</v>
      </c>
      <c r="F174" s="6"/>
    </row>
    <row r="175">
      <c r="A175" s="4">
        <v>44299.84008101852</v>
      </c>
      <c r="B175" s="5" t="s">
        <v>379</v>
      </c>
      <c r="C175" s="6" t="s">
        <v>380</v>
      </c>
      <c r="D175" s="6">
        <v>8.567011404E9</v>
      </c>
      <c r="E175" s="6" t="s">
        <v>381</v>
      </c>
      <c r="F175" s="7" t="s">
        <v>200</v>
      </c>
    </row>
    <row r="176">
      <c r="A176" s="4">
        <v>44300.44629629629</v>
      </c>
      <c r="B176" s="5" t="s">
        <v>382</v>
      </c>
      <c r="C176" s="6" t="s">
        <v>383</v>
      </c>
      <c r="D176" s="6">
        <v>6.09251878E9</v>
      </c>
      <c r="E176" s="6" t="s">
        <v>384</v>
      </c>
      <c r="F176" s="7" t="s">
        <v>200</v>
      </c>
    </row>
    <row r="177">
      <c r="A177" s="4">
        <v>44303.10834490741</v>
      </c>
      <c r="B177" s="5" t="s">
        <v>385</v>
      </c>
      <c r="C177" s="6" t="s">
        <v>386</v>
      </c>
      <c r="D177" s="6">
        <v>2.672429976E9</v>
      </c>
      <c r="E177" s="6">
        <v>13979.0</v>
      </c>
      <c r="F177" s="6"/>
    </row>
    <row r="178">
      <c r="A178" s="4">
        <v>44302.94170138889</v>
      </c>
      <c r="B178" s="5" t="s">
        <v>385</v>
      </c>
      <c r="C178" s="6" t="s">
        <v>386</v>
      </c>
      <c r="D178" s="6">
        <v>2.672429976E9</v>
      </c>
      <c r="E178" s="6" t="s">
        <v>387</v>
      </c>
      <c r="F178" s="7" t="s">
        <v>388</v>
      </c>
    </row>
    <row r="179">
      <c r="A179" s="4">
        <v>44303.67487268519</v>
      </c>
      <c r="B179" s="5" t="s">
        <v>389</v>
      </c>
      <c r="C179" s="6" t="s">
        <v>390</v>
      </c>
      <c r="D179" s="6" t="s">
        <v>391</v>
      </c>
      <c r="E179" s="6" t="s">
        <v>392</v>
      </c>
      <c r="F179" s="7" t="s">
        <v>200</v>
      </c>
    </row>
    <row r="180">
      <c r="A180" s="4">
        <v>44304.50399305556</v>
      </c>
      <c r="B180" s="5" t="s">
        <v>393</v>
      </c>
      <c r="C180" s="6" t="s">
        <v>394</v>
      </c>
      <c r="D180" s="6" t="s">
        <v>395</v>
      </c>
      <c r="E180" s="6">
        <v>14006.0</v>
      </c>
      <c r="F180" s="6"/>
    </row>
    <row r="181">
      <c r="A181" s="4">
        <v>44304.33736111111</v>
      </c>
      <c r="B181" s="5" t="s">
        <v>393</v>
      </c>
      <c r="C181" s="6" t="s">
        <v>394</v>
      </c>
      <c r="D181" s="6" t="s">
        <v>395</v>
      </c>
      <c r="E181" s="6" t="s">
        <v>396</v>
      </c>
      <c r="F181" s="7" t="s">
        <v>17</v>
      </c>
    </row>
    <row r="182">
      <c r="A182" s="4">
        <v>44305.07519675926</v>
      </c>
      <c r="B182" s="5" t="s">
        <v>397</v>
      </c>
      <c r="C182" s="6" t="s">
        <v>398</v>
      </c>
      <c r="D182" s="6">
        <v>7.144085598E9</v>
      </c>
      <c r="E182" s="6">
        <v>14027.0</v>
      </c>
      <c r="F182" s="6"/>
    </row>
    <row r="183">
      <c r="A183" s="4">
        <v>44304.90856481482</v>
      </c>
      <c r="B183" s="5" t="s">
        <v>397</v>
      </c>
      <c r="C183" s="6" t="s">
        <v>398</v>
      </c>
      <c r="D183" s="6">
        <v>7.144085598E9</v>
      </c>
      <c r="E183" s="6" t="s">
        <v>399</v>
      </c>
      <c r="F183" s="7" t="s">
        <v>17</v>
      </c>
    </row>
    <row r="184">
      <c r="A184" s="4">
        <v>44306.58520833333</v>
      </c>
      <c r="B184" s="5" t="s">
        <v>400</v>
      </c>
      <c r="C184" s="6" t="s">
        <v>401</v>
      </c>
      <c r="D184" s="6">
        <v>8.569161558E9</v>
      </c>
      <c r="E184" s="6" t="s">
        <v>402</v>
      </c>
      <c r="F184" s="7" t="s">
        <v>200</v>
      </c>
    </row>
    <row r="185">
      <c r="A185" s="4">
        <v>44306.76930555556</v>
      </c>
      <c r="B185" s="5" t="s">
        <v>403</v>
      </c>
      <c r="C185" s="6" t="s">
        <v>404</v>
      </c>
      <c r="D185" s="6">
        <v>8.563833146E9</v>
      </c>
      <c r="E185" s="6">
        <v>14076.0</v>
      </c>
      <c r="F185" s="6"/>
    </row>
    <row r="186">
      <c r="A186" s="4">
        <v>44306.60270833333</v>
      </c>
      <c r="B186" s="5" t="s">
        <v>403</v>
      </c>
      <c r="C186" s="6" t="s">
        <v>404</v>
      </c>
      <c r="D186" s="6">
        <v>8.563833146E9</v>
      </c>
      <c r="E186" s="6" t="s">
        <v>405</v>
      </c>
      <c r="F186" s="7" t="s">
        <v>200</v>
      </c>
    </row>
    <row r="187">
      <c r="A187" s="4">
        <v>44307.99836805555</v>
      </c>
      <c r="B187" s="5" t="s">
        <v>406</v>
      </c>
      <c r="C187" s="6" t="s">
        <v>407</v>
      </c>
      <c r="D187" s="6">
        <v>8.562784428E9</v>
      </c>
      <c r="E187" s="6">
        <v>14108.0</v>
      </c>
      <c r="F187" s="6"/>
    </row>
    <row r="188">
      <c r="A188" s="4">
        <v>44307.83174768519</v>
      </c>
      <c r="B188" s="5" t="s">
        <v>406</v>
      </c>
      <c r="C188" s="6" t="s">
        <v>407</v>
      </c>
      <c r="D188" s="6">
        <v>8.562784428E9</v>
      </c>
      <c r="E188" s="6" t="s">
        <v>408</v>
      </c>
      <c r="F188" s="7" t="s">
        <v>409</v>
      </c>
    </row>
    <row r="189">
      <c r="A189" s="4">
        <v>44309.784907407404</v>
      </c>
      <c r="B189" s="5" t="s">
        <v>410</v>
      </c>
      <c r="C189" s="6" t="s">
        <v>411</v>
      </c>
      <c r="D189" s="6">
        <v>8.564282091E9</v>
      </c>
      <c r="E189" s="6">
        <v>14140.0</v>
      </c>
      <c r="F189" s="6"/>
    </row>
    <row r="190">
      <c r="A190" s="4">
        <v>44309.61828703704</v>
      </c>
      <c r="B190" s="5" t="s">
        <v>410</v>
      </c>
      <c r="C190" s="6" t="s">
        <v>411</v>
      </c>
      <c r="D190" s="6">
        <v>8.564282091E9</v>
      </c>
      <c r="E190" s="6" t="s">
        <v>412</v>
      </c>
      <c r="F190" s="7" t="s">
        <v>17</v>
      </c>
    </row>
    <row r="191">
      <c r="A191" s="4">
        <v>44310.113391203704</v>
      </c>
      <c r="B191" s="5" t="s">
        <v>413</v>
      </c>
      <c r="C191" s="6" t="s">
        <v>414</v>
      </c>
      <c r="D191" s="6" t="s">
        <v>415</v>
      </c>
      <c r="E191" s="6">
        <v>14141.0</v>
      </c>
      <c r="F191" s="6"/>
    </row>
    <row r="192">
      <c r="A192" s="4">
        <v>44309.94677083333</v>
      </c>
      <c r="B192" s="5" t="s">
        <v>413</v>
      </c>
      <c r="C192" s="6" t="s">
        <v>414</v>
      </c>
      <c r="D192" s="6" t="s">
        <v>415</v>
      </c>
      <c r="E192" s="6" t="s">
        <v>416</v>
      </c>
      <c r="F192" s="7" t="s">
        <v>17</v>
      </c>
    </row>
    <row r="193">
      <c r="A193" s="4">
        <v>44310.633125</v>
      </c>
      <c r="B193" s="5" t="s">
        <v>417</v>
      </c>
      <c r="C193" s="6" t="s">
        <v>418</v>
      </c>
      <c r="D193" s="6">
        <v>6.092348353E9</v>
      </c>
      <c r="E193" s="6">
        <v>14144.0</v>
      </c>
      <c r="F193" s="6"/>
    </row>
    <row r="194">
      <c r="A194" s="4">
        <v>44310.46650462963</v>
      </c>
      <c r="B194" s="5" t="s">
        <v>417</v>
      </c>
      <c r="C194" s="6" t="s">
        <v>418</v>
      </c>
      <c r="D194" s="6">
        <v>6.092348353E9</v>
      </c>
      <c r="E194" s="6" t="s">
        <v>419</v>
      </c>
      <c r="F194" s="7" t="s">
        <v>200</v>
      </c>
    </row>
    <row r="195">
      <c r="A195" s="4">
        <v>44312.9777662037</v>
      </c>
      <c r="B195" s="5" t="s">
        <v>420</v>
      </c>
      <c r="C195" s="6" t="s">
        <v>421</v>
      </c>
      <c r="D195" s="6">
        <v>8.569795208E9</v>
      </c>
      <c r="E195" s="6">
        <v>14217.0</v>
      </c>
      <c r="F195" s="6"/>
    </row>
    <row r="196">
      <c r="A196" s="4">
        <v>44312.81113425926</v>
      </c>
      <c r="B196" s="5" t="s">
        <v>420</v>
      </c>
      <c r="C196" s="6" t="s">
        <v>421</v>
      </c>
      <c r="D196" s="6">
        <v>8.569795208E9</v>
      </c>
      <c r="E196" s="6" t="s">
        <v>422</v>
      </c>
      <c r="F196" s="7" t="s">
        <v>17</v>
      </c>
    </row>
    <row r="197">
      <c r="A197" s="4">
        <v>44313.505636574075</v>
      </c>
      <c r="B197" s="5" t="s">
        <v>423</v>
      </c>
      <c r="C197" s="6" t="s">
        <v>424</v>
      </c>
      <c r="D197" s="6">
        <v>8.562365711E9</v>
      </c>
      <c r="E197" s="6">
        <v>14232.0</v>
      </c>
      <c r="F197" s="6"/>
    </row>
    <row r="198">
      <c r="A198" s="4">
        <v>44313.339004629626</v>
      </c>
      <c r="B198" s="5" t="s">
        <v>423</v>
      </c>
      <c r="C198" s="6" t="s">
        <v>424</v>
      </c>
      <c r="D198" s="6">
        <v>8.562365711E9</v>
      </c>
      <c r="E198" s="6" t="s">
        <v>425</v>
      </c>
      <c r="F198" s="7" t="s">
        <v>17</v>
      </c>
    </row>
    <row r="199">
      <c r="A199" s="4">
        <v>44313.766689814816</v>
      </c>
      <c r="B199" s="5" t="s">
        <v>426</v>
      </c>
      <c r="C199" s="6" t="s">
        <v>427</v>
      </c>
      <c r="D199" s="6">
        <v>1.6096788389E10</v>
      </c>
      <c r="E199" s="6">
        <v>14246.0</v>
      </c>
      <c r="F199" s="6"/>
    </row>
    <row r="200">
      <c r="A200" s="4">
        <v>44313.60005787037</v>
      </c>
      <c r="B200" s="5" t="s">
        <v>426</v>
      </c>
      <c r="C200" s="6" t="s">
        <v>427</v>
      </c>
      <c r="D200" s="6">
        <v>1.6096788389E10</v>
      </c>
      <c r="E200" s="6" t="s">
        <v>428</v>
      </c>
      <c r="F200" s="7" t="s">
        <v>200</v>
      </c>
    </row>
    <row r="201">
      <c r="A201" s="4">
        <v>44314.87650462963</v>
      </c>
      <c r="B201" s="5" t="s">
        <v>429</v>
      </c>
      <c r="C201" s="6" t="s">
        <v>430</v>
      </c>
      <c r="D201" s="6">
        <v>5.187958215E9</v>
      </c>
      <c r="E201" s="6">
        <v>14282.0</v>
      </c>
      <c r="F201" s="6"/>
    </row>
    <row r="202">
      <c r="A202" s="4">
        <v>44314.709861111114</v>
      </c>
      <c r="B202" s="5" t="s">
        <v>429</v>
      </c>
      <c r="C202" s="6" t="s">
        <v>430</v>
      </c>
      <c r="D202" s="6">
        <v>5.187958215E9</v>
      </c>
      <c r="E202" s="6" t="s">
        <v>431</v>
      </c>
      <c r="F202" s="7" t="s">
        <v>200</v>
      </c>
    </row>
    <row r="203">
      <c r="A203" s="4">
        <v>44315.97042824074</v>
      </c>
      <c r="B203" s="5" t="s">
        <v>432</v>
      </c>
      <c r="C203" s="6" t="s">
        <v>433</v>
      </c>
      <c r="D203" s="6">
        <v>2.679715036E9</v>
      </c>
      <c r="E203" s="6">
        <v>14313.0</v>
      </c>
      <c r="F203" s="6"/>
    </row>
    <row r="204">
      <c r="A204" s="4">
        <v>44315.80380787037</v>
      </c>
      <c r="B204" s="5" t="s">
        <v>432</v>
      </c>
      <c r="C204" s="6" t="s">
        <v>433</v>
      </c>
      <c r="D204" s="6">
        <v>2.679715036E9</v>
      </c>
      <c r="E204" s="6" t="s">
        <v>434</v>
      </c>
      <c r="F204" s="7" t="s">
        <v>17</v>
      </c>
    </row>
    <row r="205">
      <c r="A205" s="4">
        <v>44318.504537037035</v>
      </c>
      <c r="B205" s="5" t="s">
        <v>435</v>
      </c>
      <c r="C205" s="6" t="s">
        <v>436</v>
      </c>
      <c r="D205" s="6">
        <v>9.089383109E9</v>
      </c>
      <c r="E205" s="6">
        <v>14357.0</v>
      </c>
      <c r="F205" s="6"/>
    </row>
    <row r="206">
      <c r="A206" s="4">
        <v>44318.337905092594</v>
      </c>
      <c r="B206" s="5" t="s">
        <v>435</v>
      </c>
      <c r="C206" s="6" t="s">
        <v>436</v>
      </c>
      <c r="D206" s="6">
        <v>9.089383109E9</v>
      </c>
      <c r="E206" s="6" t="s">
        <v>437</v>
      </c>
      <c r="F206" s="7" t="s">
        <v>17</v>
      </c>
    </row>
    <row r="207">
      <c r="A207" s="4">
        <v>44319.187939814816</v>
      </c>
      <c r="B207" s="5" t="s">
        <v>438</v>
      </c>
      <c r="C207" s="6" t="s">
        <v>439</v>
      </c>
      <c r="D207" s="6">
        <v>6.093139904E9</v>
      </c>
      <c r="E207" s="6">
        <v>14376.0</v>
      </c>
      <c r="F207" s="6"/>
    </row>
    <row r="208">
      <c r="A208" s="4">
        <v>44319.02130787037</v>
      </c>
      <c r="B208" s="5" t="s">
        <v>438</v>
      </c>
      <c r="C208" s="6" t="s">
        <v>439</v>
      </c>
      <c r="D208" s="6">
        <v>6.093139904E9</v>
      </c>
      <c r="E208" s="6" t="s">
        <v>440</v>
      </c>
      <c r="F208" s="7" t="s">
        <v>17</v>
      </c>
    </row>
    <row r="209">
      <c r="A209" s="4">
        <v>44321.28104166667</v>
      </c>
      <c r="B209" s="5" t="s">
        <v>441</v>
      </c>
      <c r="C209" s="6" t="s">
        <v>442</v>
      </c>
      <c r="D209" s="6">
        <v>4.843432527E9</v>
      </c>
      <c r="E209" s="6" t="s">
        <v>443</v>
      </c>
      <c r="F209" s="7" t="s">
        <v>200</v>
      </c>
    </row>
    <row r="210">
      <c r="A210" s="4">
        <v>44321.44991898148</v>
      </c>
      <c r="B210" s="5" t="s">
        <v>441</v>
      </c>
      <c r="C210" s="6" t="s">
        <v>442</v>
      </c>
      <c r="D210" s="6">
        <v>4.843432527E9</v>
      </c>
      <c r="E210" s="6">
        <v>14449.0</v>
      </c>
      <c r="F210" s="6"/>
    </row>
    <row r="211">
      <c r="A211" s="4">
        <v>44321.28327546296</v>
      </c>
      <c r="B211" s="5" t="s">
        <v>441</v>
      </c>
      <c r="C211" s="6" t="s">
        <v>442</v>
      </c>
      <c r="D211" s="6">
        <v>4.843432527E9</v>
      </c>
      <c r="E211" s="6" t="s">
        <v>443</v>
      </c>
      <c r="F211" s="7" t="s">
        <v>200</v>
      </c>
    </row>
    <row r="212">
      <c r="A212" s="4">
        <v>44321.66001157407</v>
      </c>
      <c r="B212" s="5" t="s">
        <v>444</v>
      </c>
      <c r="C212" s="6" t="s">
        <v>445</v>
      </c>
      <c r="D212" s="6">
        <v>8.482032487E9</v>
      </c>
      <c r="E212" s="6">
        <v>14463.0</v>
      </c>
      <c r="F212" s="6"/>
    </row>
    <row r="213">
      <c r="A213" s="4">
        <v>44321.4933912037</v>
      </c>
      <c r="B213" s="5" t="s">
        <v>444</v>
      </c>
      <c r="C213" s="6" t="s">
        <v>445</v>
      </c>
      <c r="D213" s="6">
        <v>8.482032487E9</v>
      </c>
      <c r="E213" s="6" t="s">
        <v>446</v>
      </c>
      <c r="F213" s="7" t="s">
        <v>447</v>
      </c>
    </row>
    <row r="214">
      <c r="A214" s="4">
        <v>44323.118935185186</v>
      </c>
      <c r="B214" s="5" t="s">
        <v>238</v>
      </c>
      <c r="C214" s="6" t="s">
        <v>448</v>
      </c>
      <c r="D214" s="6" t="s">
        <v>449</v>
      </c>
      <c r="E214" s="6">
        <v>14514.0</v>
      </c>
      <c r="F214" s="6"/>
    </row>
    <row r="215">
      <c r="A215" s="4">
        <v>44322.952314814815</v>
      </c>
      <c r="B215" s="5" t="s">
        <v>238</v>
      </c>
      <c r="C215" s="6" t="s">
        <v>448</v>
      </c>
      <c r="D215" s="6" t="s">
        <v>449</v>
      </c>
      <c r="E215" s="6" t="s">
        <v>240</v>
      </c>
      <c r="F215" s="7" t="s">
        <v>17</v>
      </c>
    </row>
    <row r="216">
      <c r="A216" s="4">
        <v>44324.06623842593</v>
      </c>
      <c r="B216" s="5" t="s">
        <v>450</v>
      </c>
      <c r="C216" s="6" t="s">
        <v>451</v>
      </c>
      <c r="D216" s="6" t="s">
        <v>452</v>
      </c>
      <c r="E216" s="6">
        <v>14525.0</v>
      </c>
      <c r="F216" s="6"/>
    </row>
    <row r="217">
      <c r="A217" s="4">
        <v>44323.899618055555</v>
      </c>
      <c r="B217" s="5" t="s">
        <v>450</v>
      </c>
      <c r="C217" s="6" t="s">
        <v>451</v>
      </c>
      <c r="D217" s="6" t="s">
        <v>452</v>
      </c>
      <c r="E217" s="6" t="s">
        <v>453</v>
      </c>
      <c r="F217" s="7" t="s">
        <v>200</v>
      </c>
    </row>
    <row r="218">
      <c r="A218" s="4">
        <v>44325.75759259259</v>
      </c>
      <c r="B218" s="5" t="s">
        <v>454</v>
      </c>
      <c r="C218" s="6" t="s">
        <v>455</v>
      </c>
      <c r="D218" s="6">
        <v>8.563600863E9</v>
      </c>
      <c r="E218" s="6" t="s">
        <v>456</v>
      </c>
      <c r="F218" s="7" t="s">
        <v>200</v>
      </c>
    </row>
    <row r="219">
      <c r="A219" s="4">
        <v>44327.23819444444</v>
      </c>
      <c r="B219" s="5" t="s">
        <v>457</v>
      </c>
      <c r="C219" s="6" t="s">
        <v>458</v>
      </c>
      <c r="D219" s="6">
        <v>3.155253494E9</v>
      </c>
      <c r="E219" s="6">
        <v>14606.0</v>
      </c>
      <c r="F219" s="6"/>
    </row>
    <row r="220">
      <c r="A220" s="4">
        <v>44327.07157407407</v>
      </c>
      <c r="B220" s="5" t="s">
        <v>457</v>
      </c>
      <c r="C220" s="6" t="s">
        <v>458</v>
      </c>
      <c r="D220" s="6">
        <v>3.155253494E9</v>
      </c>
      <c r="E220" s="6" t="s">
        <v>459</v>
      </c>
      <c r="F220" s="7" t="s">
        <v>17</v>
      </c>
    </row>
    <row r="221">
      <c r="A221" s="4">
        <v>44327.072222222225</v>
      </c>
      <c r="B221" s="5" t="s">
        <v>457</v>
      </c>
      <c r="C221" s="6" t="s">
        <v>458</v>
      </c>
      <c r="D221" s="6">
        <v>8.563202908E9</v>
      </c>
      <c r="E221" s="6" t="s">
        <v>459</v>
      </c>
      <c r="F221" s="7" t="s">
        <v>200</v>
      </c>
    </row>
    <row r="222">
      <c r="A222" s="4">
        <v>44329.508263888885</v>
      </c>
      <c r="B222" s="5" t="s">
        <v>132</v>
      </c>
      <c r="C222" s="6" t="s">
        <v>460</v>
      </c>
      <c r="D222" s="6">
        <v>9.177639436E9</v>
      </c>
      <c r="E222" s="6">
        <v>14662.0</v>
      </c>
      <c r="F222" s="6"/>
    </row>
    <row r="223">
      <c r="A223" s="4">
        <v>44329.34165509259</v>
      </c>
      <c r="B223" s="5" t="s">
        <v>132</v>
      </c>
      <c r="C223" s="6" t="s">
        <v>460</v>
      </c>
      <c r="D223" s="6">
        <v>9.177639436E9</v>
      </c>
      <c r="E223" s="6" t="s">
        <v>461</v>
      </c>
      <c r="F223" s="7" t="s">
        <v>17</v>
      </c>
    </row>
    <row r="224">
      <c r="A224" s="4">
        <v>44330.45238425926</v>
      </c>
      <c r="B224" s="5" t="s">
        <v>462</v>
      </c>
      <c r="C224" s="6" t="s">
        <v>463</v>
      </c>
      <c r="D224" s="6" t="s">
        <v>464</v>
      </c>
      <c r="E224" s="6">
        <v>14676.0</v>
      </c>
      <c r="F224" s="6"/>
    </row>
    <row r="225">
      <c r="A225" s="4">
        <v>44330.285775462966</v>
      </c>
      <c r="B225" s="5" t="s">
        <v>462</v>
      </c>
      <c r="C225" s="6" t="s">
        <v>463</v>
      </c>
      <c r="D225" s="6" t="s">
        <v>464</v>
      </c>
      <c r="E225" s="6" t="s">
        <v>465</v>
      </c>
      <c r="F225" s="7" t="s">
        <v>466</v>
      </c>
    </row>
    <row r="226">
      <c r="A226" s="4">
        <v>44330.64575231481</v>
      </c>
      <c r="B226" s="5" t="s">
        <v>467</v>
      </c>
      <c r="C226" s="6" t="s">
        <v>468</v>
      </c>
      <c r="D226" s="6">
        <v>9.738556757E9</v>
      </c>
      <c r="E226" s="6">
        <v>14681.0</v>
      </c>
      <c r="F226" s="6"/>
    </row>
    <row r="227">
      <c r="A227" s="4">
        <v>44330.47913194444</v>
      </c>
      <c r="B227" s="5" t="s">
        <v>467</v>
      </c>
      <c r="C227" s="6" t="s">
        <v>468</v>
      </c>
      <c r="D227" s="6">
        <v>9.738556757E9</v>
      </c>
      <c r="E227" s="6" t="s">
        <v>469</v>
      </c>
      <c r="F227" s="7" t="s">
        <v>200</v>
      </c>
    </row>
    <row r="228">
      <c r="A228" s="4">
        <v>44330.681875</v>
      </c>
      <c r="B228" s="5" t="s">
        <v>470</v>
      </c>
      <c r="C228" s="6" t="s">
        <v>471</v>
      </c>
      <c r="D228" s="6">
        <v>8.562368196E9</v>
      </c>
      <c r="E228" s="6">
        <v>14683.0</v>
      </c>
      <c r="F228" s="6"/>
    </row>
    <row r="229">
      <c r="A229" s="4">
        <v>44330.51526620371</v>
      </c>
      <c r="B229" s="5" t="s">
        <v>470</v>
      </c>
      <c r="C229" s="6" t="s">
        <v>471</v>
      </c>
      <c r="D229" s="6">
        <v>8.562368196E9</v>
      </c>
      <c r="E229" s="6" t="s">
        <v>472</v>
      </c>
      <c r="F229" s="7" t="s">
        <v>200</v>
      </c>
    </row>
    <row r="230">
      <c r="A230" s="4">
        <v>44330.734351851854</v>
      </c>
      <c r="B230" s="5" t="s">
        <v>473</v>
      </c>
      <c r="C230" s="6" t="s">
        <v>474</v>
      </c>
      <c r="D230" s="6">
        <v>6.092381442E9</v>
      </c>
      <c r="E230" s="6">
        <v>14685.0</v>
      </c>
      <c r="F230" s="6"/>
    </row>
    <row r="231">
      <c r="A231" s="4">
        <v>44330.56774305556</v>
      </c>
      <c r="B231" s="5" t="s">
        <v>473</v>
      </c>
      <c r="C231" s="6" t="s">
        <v>474</v>
      </c>
      <c r="D231" s="6">
        <v>6.092381442E9</v>
      </c>
      <c r="E231" s="6" t="s">
        <v>475</v>
      </c>
      <c r="F231" s="7" t="s">
        <v>200</v>
      </c>
    </row>
    <row r="232">
      <c r="A232" s="4">
        <v>44330.866527777776</v>
      </c>
      <c r="B232" s="5" t="s">
        <v>476</v>
      </c>
      <c r="C232" s="6" t="s">
        <v>477</v>
      </c>
      <c r="D232" s="6">
        <v>5.164688691E9</v>
      </c>
      <c r="E232" s="6">
        <v>14686.0</v>
      </c>
      <c r="F232" s="6"/>
    </row>
    <row r="233">
      <c r="A233" s="4">
        <v>44330.699953703705</v>
      </c>
      <c r="B233" s="5" t="s">
        <v>476</v>
      </c>
      <c r="C233" s="6" t="s">
        <v>477</v>
      </c>
      <c r="D233" s="6">
        <v>5.164688691E9</v>
      </c>
      <c r="E233" s="6" t="s">
        <v>478</v>
      </c>
      <c r="F233" s="7" t="s">
        <v>466</v>
      </c>
    </row>
    <row r="234">
      <c r="A234" s="4">
        <v>44331.52681712963</v>
      </c>
      <c r="B234" s="5" t="s">
        <v>479</v>
      </c>
      <c r="C234" s="6" t="s">
        <v>480</v>
      </c>
      <c r="D234" s="6">
        <v>8.569792171E9</v>
      </c>
      <c r="E234" s="6">
        <v>14696.0</v>
      </c>
      <c r="F234" s="6"/>
    </row>
    <row r="235">
      <c r="A235" s="4">
        <v>44331.36020833333</v>
      </c>
      <c r="B235" s="5" t="s">
        <v>479</v>
      </c>
      <c r="C235" s="6" t="s">
        <v>480</v>
      </c>
      <c r="D235" s="6">
        <v>8.569792171E9</v>
      </c>
      <c r="E235" s="6" t="s">
        <v>481</v>
      </c>
      <c r="F235" s="7" t="s">
        <v>200</v>
      </c>
    </row>
    <row r="236">
      <c r="A236" s="4">
        <v>44331.542962962965</v>
      </c>
      <c r="B236" s="5" t="s">
        <v>482</v>
      </c>
      <c r="C236" s="6" t="s">
        <v>483</v>
      </c>
      <c r="D236" s="6">
        <v>8.566280545E9</v>
      </c>
      <c r="E236" s="6">
        <v>14698.0</v>
      </c>
      <c r="F236" s="6"/>
    </row>
    <row r="237">
      <c r="A237" s="4">
        <v>44331.37633101852</v>
      </c>
      <c r="B237" s="5" t="s">
        <v>482</v>
      </c>
      <c r="C237" s="6" t="s">
        <v>483</v>
      </c>
      <c r="D237" s="6">
        <v>8.566280545E9</v>
      </c>
      <c r="E237" s="6" t="s">
        <v>484</v>
      </c>
      <c r="F237" s="7" t="s">
        <v>466</v>
      </c>
    </row>
    <row r="238">
      <c r="A238" s="4">
        <v>44332.89199074074</v>
      </c>
      <c r="B238" s="5" t="s">
        <v>485</v>
      </c>
      <c r="C238" s="6" t="s">
        <v>486</v>
      </c>
      <c r="D238" s="6">
        <v>2.675068974E9</v>
      </c>
      <c r="E238" s="6">
        <v>14734.0</v>
      </c>
      <c r="F238" s="6"/>
    </row>
    <row r="239">
      <c r="A239" s="4">
        <v>44332.72537037037</v>
      </c>
      <c r="B239" s="5" t="s">
        <v>485</v>
      </c>
      <c r="C239" s="6" t="s">
        <v>486</v>
      </c>
      <c r="D239" s="6">
        <v>2.675068974E9</v>
      </c>
      <c r="E239" s="6" t="s">
        <v>487</v>
      </c>
      <c r="F239" s="7" t="s">
        <v>17</v>
      </c>
    </row>
    <row r="240">
      <c r="A240" s="4">
        <v>44332.92443287037</v>
      </c>
      <c r="B240" s="5" t="s">
        <v>488</v>
      </c>
      <c r="C240" s="6" t="s">
        <v>489</v>
      </c>
      <c r="D240" s="6">
        <v>6.096170847E9</v>
      </c>
      <c r="E240" s="6" t="s">
        <v>490</v>
      </c>
      <c r="F240" s="7" t="s">
        <v>200</v>
      </c>
    </row>
    <row r="241">
      <c r="A241" s="4">
        <v>44333.0934837963</v>
      </c>
      <c r="B241" s="5" t="s">
        <v>488</v>
      </c>
      <c r="C241" s="6" t="s">
        <v>489</v>
      </c>
      <c r="D241" s="6">
        <v>6.096170847E9</v>
      </c>
      <c r="E241" s="6">
        <v>14744.0</v>
      </c>
      <c r="F241" s="6"/>
    </row>
    <row r="242">
      <c r="A242" s="4">
        <v>44332.92686342593</v>
      </c>
      <c r="B242" s="5" t="s">
        <v>488</v>
      </c>
      <c r="C242" s="6" t="s">
        <v>489</v>
      </c>
      <c r="D242" s="6">
        <v>6.096170847E9</v>
      </c>
      <c r="E242" s="6" t="s">
        <v>490</v>
      </c>
      <c r="F242" s="7" t="s">
        <v>200</v>
      </c>
    </row>
    <row r="243">
      <c r="A243" s="4">
        <v>44333.10815972222</v>
      </c>
      <c r="B243" s="5" t="s">
        <v>491</v>
      </c>
      <c r="C243" s="6" t="s">
        <v>492</v>
      </c>
      <c r="D243" s="6">
        <v>6.096348064E9</v>
      </c>
      <c r="E243" s="6">
        <v>14746.0</v>
      </c>
      <c r="F243" s="6"/>
    </row>
    <row r="244">
      <c r="A244" s="4">
        <v>44332.94152777778</v>
      </c>
      <c r="B244" s="5" t="s">
        <v>491</v>
      </c>
      <c r="C244" s="6" t="s">
        <v>492</v>
      </c>
      <c r="D244" s="6">
        <v>6.096348064E9</v>
      </c>
      <c r="E244" s="6" t="s">
        <v>493</v>
      </c>
      <c r="F244" s="7" t="s">
        <v>17</v>
      </c>
    </row>
    <row r="245">
      <c r="A245" s="4">
        <v>44333.805810185186</v>
      </c>
      <c r="B245" s="5" t="s">
        <v>494</v>
      </c>
      <c r="C245" s="6" t="s">
        <v>495</v>
      </c>
      <c r="D245" s="6">
        <v>2.672586815E9</v>
      </c>
      <c r="E245" s="6">
        <v>14763.0</v>
      </c>
      <c r="F245" s="6"/>
    </row>
    <row r="246">
      <c r="A246" s="4">
        <v>44333.639189814814</v>
      </c>
      <c r="B246" s="5" t="s">
        <v>494</v>
      </c>
      <c r="C246" s="6" t="s">
        <v>495</v>
      </c>
      <c r="D246" s="6">
        <v>2.672586815E9</v>
      </c>
      <c r="E246" s="6" t="s">
        <v>496</v>
      </c>
      <c r="F246" s="7" t="s">
        <v>17</v>
      </c>
    </row>
    <row r="247">
      <c r="A247" s="4">
        <v>44334.316342592596</v>
      </c>
      <c r="B247" s="5" t="s">
        <v>497</v>
      </c>
      <c r="C247" s="6" t="s">
        <v>498</v>
      </c>
      <c r="D247" s="6">
        <v>9.735582792E9</v>
      </c>
      <c r="E247" s="6">
        <v>14785.0</v>
      </c>
      <c r="F247" s="6"/>
    </row>
    <row r="248">
      <c r="A248" s="4">
        <v>44334.149722222224</v>
      </c>
      <c r="B248" s="5" t="s">
        <v>497</v>
      </c>
      <c r="C248" s="6" t="s">
        <v>498</v>
      </c>
      <c r="D248" s="6">
        <v>9.735582792E9</v>
      </c>
      <c r="E248" s="6" t="s">
        <v>499</v>
      </c>
      <c r="F248" s="7" t="s">
        <v>17</v>
      </c>
    </row>
    <row r="249">
      <c r="A249" s="4">
        <v>44337.53260416666</v>
      </c>
      <c r="B249" s="5" t="s">
        <v>500</v>
      </c>
      <c r="C249" s="6" t="s">
        <v>501</v>
      </c>
      <c r="D249" s="6">
        <v>6.10283572E9</v>
      </c>
      <c r="E249" s="6">
        <v>14857.0</v>
      </c>
      <c r="F249" s="6"/>
    </row>
    <row r="250">
      <c r="A250" s="4">
        <v>44337.3659837963</v>
      </c>
      <c r="B250" s="5" t="s">
        <v>500</v>
      </c>
      <c r="C250" s="6" t="s">
        <v>501</v>
      </c>
      <c r="D250" s="6">
        <v>6.10283572E9</v>
      </c>
      <c r="E250" s="6" t="s">
        <v>502</v>
      </c>
      <c r="F250" s="7" t="s">
        <v>17</v>
      </c>
    </row>
    <row r="251">
      <c r="A251" s="4">
        <v>44343.89164351852</v>
      </c>
      <c r="B251" s="5" t="s">
        <v>503</v>
      </c>
      <c r="C251" s="6" t="s">
        <v>504</v>
      </c>
      <c r="D251" s="6" t="s">
        <v>505</v>
      </c>
      <c r="E251" s="6">
        <v>15197.0</v>
      </c>
      <c r="F251" s="6"/>
    </row>
    <row r="252">
      <c r="A252" s="4">
        <v>44343.72503472222</v>
      </c>
      <c r="B252" s="5" t="s">
        <v>503</v>
      </c>
      <c r="C252" s="6" t="s">
        <v>504</v>
      </c>
      <c r="D252" s="6" t="s">
        <v>505</v>
      </c>
      <c r="E252" s="6" t="s">
        <v>506</v>
      </c>
      <c r="F252" s="7" t="s">
        <v>17</v>
      </c>
    </row>
    <row r="253">
      <c r="A253" s="4">
        <v>44344.44495370371</v>
      </c>
      <c r="B253" s="5" t="s">
        <v>507</v>
      </c>
      <c r="C253" s="6" t="s">
        <v>508</v>
      </c>
      <c r="D253" s="6">
        <v>7.322374775E9</v>
      </c>
      <c r="E253" s="6">
        <v>15204.0</v>
      </c>
      <c r="F253" s="6"/>
    </row>
    <row r="254">
      <c r="A254" s="4">
        <v>44344.278344907405</v>
      </c>
      <c r="B254" s="5" t="s">
        <v>507</v>
      </c>
      <c r="C254" s="6" t="s">
        <v>508</v>
      </c>
      <c r="D254" s="6">
        <v>7.322374775E9</v>
      </c>
      <c r="E254" s="6" t="s">
        <v>509</v>
      </c>
      <c r="F254" s="7" t="s">
        <v>17</v>
      </c>
    </row>
    <row r="255">
      <c r="A255" s="4">
        <v>44345.859618055554</v>
      </c>
      <c r="B255" s="5" t="s">
        <v>510</v>
      </c>
      <c r="C255" s="6" t="s">
        <v>511</v>
      </c>
      <c r="D255" s="6">
        <v>9.178478004E9</v>
      </c>
      <c r="E255" s="6">
        <v>15236.0</v>
      </c>
      <c r="F255" s="6"/>
    </row>
    <row r="256">
      <c r="A256" s="4">
        <v>44345.69298611111</v>
      </c>
      <c r="B256" s="5" t="s">
        <v>510</v>
      </c>
      <c r="C256" s="6" t="s">
        <v>511</v>
      </c>
      <c r="D256" s="6">
        <v>9.178478004E9</v>
      </c>
      <c r="E256" s="6" t="s">
        <v>512</v>
      </c>
      <c r="F256" s="7" t="s">
        <v>17</v>
      </c>
    </row>
    <row r="257">
      <c r="A257" s="4">
        <v>44347.61508101852</v>
      </c>
      <c r="B257" s="5" t="s">
        <v>513</v>
      </c>
      <c r="C257" s="6" t="s">
        <v>514</v>
      </c>
      <c r="D257" s="6">
        <v>2.019170234E9</v>
      </c>
      <c r="E257" s="6">
        <v>15298.0</v>
      </c>
      <c r="F257" s="6"/>
    </row>
    <row r="258">
      <c r="A258" s="4">
        <v>44347.44844907407</v>
      </c>
      <c r="B258" s="5" t="s">
        <v>513</v>
      </c>
      <c r="C258" s="6" t="s">
        <v>514</v>
      </c>
      <c r="D258" s="6">
        <v>2.019170234E9</v>
      </c>
      <c r="E258" s="6" t="s">
        <v>515</v>
      </c>
      <c r="F258" s="7" t="s">
        <v>17</v>
      </c>
    </row>
    <row r="259">
      <c r="A259" s="4">
        <v>44347.68064814815</v>
      </c>
      <c r="B259" s="5" t="s">
        <v>516</v>
      </c>
      <c r="C259" s="6" t="s">
        <v>517</v>
      </c>
      <c r="D259" s="6">
        <v>8.564198099E9</v>
      </c>
      <c r="E259" s="6">
        <v>15304.0</v>
      </c>
      <c r="F259" s="6"/>
    </row>
    <row r="260">
      <c r="A260" s="4">
        <v>44347.514027777775</v>
      </c>
      <c r="B260" s="5" t="s">
        <v>516</v>
      </c>
      <c r="C260" s="6" t="s">
        <v>517</v>
      </c>
      <c r="D260" s="6">
        <v>8.564198099E9</v>
      </c>
      <c r="E260" s="6" t="s">
        <v>518</v>
      </c>
      <c r="F260" s="7" t="s">
        <v>17</v>
      </c>
    </row>
    <row r="261">
      <c r="A261" s="4">
        <v>44349.86549768518</v>
      </c>
      <c r="B261" s="5" t="s">
        <v>519</v>
      </c>
      <c r="C261" s="6" t="s">
        <v>520</v>
      </c>
      <c r="D261" s="6">
        <v>2.676982466E9</v>
      </c>
      <c r="E261" s="6">
        <v>15459.0</v>
      </c>
      <c r="F261" s="6"/>
    </row>
    <row r="262">
      <c r="A262" s="4">
        <v>44349.69886574074</v>
      </c>
      <c r="B262" s="5" t="s">
        <v>519</v>
      </c>
      <c r="C262" s="6" t="s">
        <v>520</v>
      </c>
      <c r="D262" s="6">
        <v>2.676982466E9</v>
      </c>
      <c r="E262" s="6" t="s">
        <v>521</v>
      </c>
      <c r="F262" s="7" t="s">
        <v>522</v>
      </c>
    </row>
    <row r="263">
      <c r="A263" s="4">
        <v>44350.441828703704</v>
      </c>
      <c r="B263" s="5" t="s">
        <v>523</v>
      </c>
      <c r="C263" s="6" t="s">
        <v>524</v>
      </c>
      <c r="D263" s="6">
        <v>2.064099524E9</v>
      </c>
      <c r="E263" s="6">
        <v>15485.0</v>
      </c>
      <c r="F263" s="6"/>
    </row>
    <row r="264">
      <c r="A264" s="4">
        <v>44350.275196759256</v>
      </c>
      <c r="B264" s="5" t="s">
        <v>523</v>
      </c>
      <c r="C264" s="6" t="s">
        <v>524</v>
      </c>
      <c r="D264" s="6">
        <v>2.064099524E9</v>
      </c>
      <c r="E264" s="6" t="s">
        <v>525</v>
      </c>
      <c r="F264" s="7" t="s">
        <v>522</v>
      </c>
    </row>
    <row r="265">
      <c r="A265" s="4">
        <v>44352.60021990741</v>
      </c>
      <c r="B265" s="5" t="s">
        <v>526</v>
      </c>
      <c r="C265" s="6" t="s">
        <v>527</v>
      </c>
      <c r="D265" s="6">
        <v>8.564495151E9</v>
      </c>
      <c r="E265" s="6">
        <v>15562.0</v>
      </c>
      <c r="F265" s="6"/>
    </row>
    <row r="266">
      <c r="A266" s="4">
        <v>44352.433599537035</v>
      </c>
      <c r="B266" s="5" t="s">
        <v>526</v>
      </c>
      <c r="C266" s="6" t="s">
        <v>527</v>
      </c>
      <c r="D266" s="6">
        <v>8.564495151E9</v>
      </c>
      <c r="E266" s="6" t="s">
        <v>528</v>
      </c>
      <c r="F266" s="7" t="s">
        <v>529</v>
      </c>
    </row>
    <row r="267">
      <c r="A267" s="4">
        <v>44352.74582175926</v>
      </c>
      <c r="B267" s="5" t="s">
        <v>530</v>
      </c>
      <c r="C267" s="6" t="s">
        <v>531</v>
      </c>
      <c r="D267" s="6" t="s">
        <v>532</v>
      </c>
      <c r="E267" s="6" t="s">
        <v>533</v>
      </c>
      <c r="F267" s="7" t="s">
        <v>200</v>
      </c>
    </row>
    <row r="268">
      <c r="A268" s="4">
        <v>44354.99851851852</v>
      </c>
      <c r="B268" s="5" t="s">
        <v>534</v>
      </c>
      <c r="C268" s="6" t="s">
        <v>535</v>
      </c>
      <c r="D268" s="6">
        <v>2.677029719E9</v>
      </c>
      <c r="E268" s="6">
        <v>15666.0</v>
      </c>
      <c r="F268" s="6"/>
    </row>
    <row r="269">
      <c r="A269" s="4">
        <v>44354.83188657407</v>
      </c>
      <c r="B269" s="5" t="s">
        <v>534</v>
      </c>
      <c r="C269" s="6" t="s">
        <v>535</v>
      </c>
      <c r="D269" s="6">
        <v>2.677029719E9</v>
      </c>
      <c r="E269" s="6" t="s">
        <v>536</v>
      </c>
      <c r="F269" s="7" t="s">
        <v>17</v>
      </c>
    </row>
    <row r="270">
      <c r="A270" s="4">
        <v>44355.67758101852</v>
      </c>
      <c r="B270" s="5" t="s">
        <v>537</v>
      </c>
      <c r="C270" s="6" t="s">
        <v>538</v>
      </c>
      <c r="D270" s="6" t="s">
        <v>539</v>
      </c>
      <c r="E270" s="6">
        <v>15692.0</v>
      </c>
      <c r="F270" s="6"/>
    </row>
    <row r="271">
      <c r="A271" s="4">
        <v>44355.51094907407</v>
      </c>
      <c r="B271" s="5" t="s">
        <v>537</v>
      </c>
      <c r="C271" s="6" t="s">
        <v>538</v>
      </c>
      <c r="D271" s="6" t="s">
        <v>539</v>
      </c>
      <c r="E271" s="6" t="s">
        <v>540</v>
      </c>
      <c r="F271" s="7" t="s">
        <v>17</v>
      </c>
    </row>
    <row r="272">
      <c r="A272" s="4">
        <v>44360.494837962964</v>
      </c>
      <c r="B272" s="5" t="s">
        <v>541</v>
      </c>
      <c r="C272" s="6" t="s">
        <v>542</v>
      </c>
      <c r="D272" s="6">
        <v>6.099228728E9</v>
      </c>
      <c r="E272" s="6">
        <v>15922.0</v>
      </c>
      <c r="F272" s="6"/>
    </row>
    <row r="273">
      <c r="A273" s="4">
        <v>44360.328206018516</v>
      </c>
      <c r="B273" s="5" t="s">
        <v>541</v>
      </c>
      <c r="C273" s="6" t="s">
        <v>542</v>
      </c>
      <c r="D273" s="6">
        <v>6.099228728E9</v>
      </c>
      <c r="E273" s="6" t="s">
        <v>543</v>
      </c>
      <c r="F273" s="7" t="s">
        <v>17</v>
      </c>
    </row>
    <row r="274">
      <c r="A274" s="4">
        <v>44362.48761574074</v>
      </c>
      <c r="B274" s="5" t="s">
        <v>544</v>
      </c>
      <c r="C274" s="6" t="s">
        <v>545</v>
      </c>
      <c r="D274" s="6">
        <v>2.154393559E9</v>
      </c>
      <c r="E274" s="6">
        <v>16023.0</v>
      </c>
      <c r="F274" s="6"/>
    </row>
    <row r="275">
      <c r="A275" s="4">
        <v>44362.320972222224</v>
      </c>
      <c r="B275" s="5" t="s">
        <v>544</v>
      </c>
      <c r="C275" s="6" t="s">
        <v>545</v>
      </c>
      <c r="D275" s="6">
        <v>2.154393559E9</v>
      </c>
      <c r="E275" s="6" t="s">
        <v>546</v>
      </c>
      <c r="F275" s="7" t="s">
        <v>17</v>
      </c>
    </row>
    <row r="276">
      <c r="A276" s="4">
        <v>44362.68991898148</v>
      </c>
      <c r="B276" s="5" t="s">
        <v>547</v>
      </c>
      <c r="C276" s="6" t="s">
        <v>548</v>
      </c>
      <c r="D276" s="6">
        <v>6.099221719E9</v>
      </c>
      <c r="E276" s="6">
        <v>16032.0</v>
      </c>
      <c r="F276" s="6"/>
    </row>
    <row r="277">
      <c r="A277" s="4">
        <v>44362.52328703704</v>
      </c>
      <c r="B277" s="5" t="s">
        <v>547</v>
      </c>
      <c r="C277" s="6" t="s">
        <v>548</v>
      </c>
      <c r="D277" s="6">
        <v>6.099221719E9</v>
      </c>
      <c r="E277" s="6" t="s">
        <v>549</v>
      </c>
      <c r="F277" s="7" t="s">
        <v>17</v>
      </c>
    </row>
    <row r="278">
      <c r="A278" s="4">
        <v>44362.89612268518</v>
      </c>
      <c r="B278" s="5" t="s">
        <v>550</v>
      </c>
      <c r="C278" s="6" t="s">
        <v>551</v>
      </c>
      <c r="D278" s="6">
        <v>8.563048551E9</v>
      </c>
      <c r="E278" s="6">
        <v>16047.0</v>
      </c>
      <c r="F278" s="6"/>
    </row>
    <row r="279">
      <c r="A279" s="4">
        <v>44362.72950231482</v>
      </c>
      <c r="B279" s="5" t="s">
        <v>550</v>
      </c>
      <c r="C279" s="6" t="s">
        <v>551</v>
      </c>
      <c r="D279" s="6">
        <v>8.563048551E9</v>
      </c>
      <c r="E279" s="6" t="s">
        <v>552</v>
      </c>
      <c r="F279" s="7" t="s">
        <v>17</v>
      </c>
    </row>
    <row r="280">
      <c r="A280" s="4">
        <v>44362.948854166665</v>
      </c>
      <c r="B280" s="5" t="s">
        <v>553</v>
      </c>
      <c r="C280" s="6" t="s">
        <v>554</v>
      </c>
      <c r="D280" s="6">
        <v>8.56295305E9</v>
      </c>
      <c r="E280" s="6">
        <v>16056.0</v>
      </c>
      <c r="F280" s="6"/>
    </row>
    <row r="281">
      <c r="A281" s="4">
        <v>44362.78224537037</v>
      </c>
      <c r="B281" s="5" t="s">
        <v>553</v>
      </c>
      <c r="C281" s="6" t="s">
        <v>554</v>
      </c>
      <c r="D281" s="6">
        <v>8.56295305E9</v>
      </c>
      <c r="E281" s="6" t="s">
        <v>555</v>
      </c>
      <c r="F281" s="7" t="s">
        <v>17</v>
      </c>
    </row>
    <row r="282">
      <c r="A282" s="4">
        <v>44363.815358796295</v>
      </c>
      <c r="B282" s="5" t="s">
        <v>556</v>
      </c>
      <c r="C282" s="6" t="s">
        <v>557</v>
      </c>
      <c r="D282" s="6">
        <v>8.562549123E9</v>
      </c>
      <c r="E282" s="6">
        <v>16098.0</v>
      </c>
      <c r="F282" s="6"/>
    </row>
    <row r="283">
      <c r="A283" s="4">
        <v>44363.648726851854</v>
      </c>
      <c r="B283" s="5" t="s">
        <v>556</v>
      </c>
      <c r="C283" s="6" t="s">
        <v>557</v>
      </c>
      <c r="D283" s="6">
        <v>8.562549123E9</v>
      </c>
      <c r="E283" s="6" t="s">
        <v>558</v>
      </c>
      <c r="F283" s="7" t="s">
        <v>17</v>
      </c>
    </row>
    <row r="284">
      <c r="A284" s="4">
        <v>44366.719247685185</v>
      </c>
      <c r="B284" s="5" t="s">
        <v>559</v>
      </c>
      <c r="C284" s="6" t="s">
        <v>560</v>
      </c>
      <c r="D284" s="6">
        <v>2.019517339E9</v>
      </c>
      <c r="E284" s="6">
        <v>16238.0</v>
      </c>
      <c r="F284" s="6"/>
    </row>
    <row r="285">
      <c r="A285" s="4">
        <v>44366.552615740744</v>
      </c>
      <c r="B285" s="5" t="s">
        <v>559</v>
      </c>
      <c r="C285" s="6" t="s">
        <v>560</v>
      </c>
      <c r="D285" s="6">
        <v>2.019517339E9</v>
      </c>
      <c r="E285" s="6" t="s">
        <v>561</v>
      </c>
      <c r="F285" s="7" t="s">
        <v>17</v>
      </c>
    </row>
    <row r="286">
      <c r="A286" s="4">
        <v>44366.732511574075</v>
      </c>
      <c r="B286" s="5" t="s">
        <v>562</v>
      </c>
      <c r="C286" s="6" t="s">
        <v>563</v>
      </c>
      <c r="D286" s="6">
        <v>8.568405979E9</v>
      </c>
      <c r="E286" s="6">
        <v>16239.0</v>
      </c>
      <c r="F286" s="6"/>
    </row>
    <row r="287">
      <c r="A287" s="4">
        <v>44366.56586805556</v>
      </c>
      <c r="B287" s="5" t="s">
        <v>562</v>
      </c>
      <c r="C287" s="6" t="s">
        <v>563</v>
      </c>
      <c r="D287" s="6">
        <v>8.568405979E9</v>
      </c>
      <c r="E287" s="6" t="s">
        <v>564</v>
      </c>
      <c r="F287" s="7" t="s">
        <v>200</v>
      </c>
    </row>
    <row r="288">
      <c r="A288" s="4">
        <v>44368.02997685185</v>
      </c>
      <c r="B288" s="5" t="s">
        <v>565</v>
      </c>
      <c r="C288" s="6" t="s">
        <v>566</v>
      </c>
      <c r="D288" s="6">
        <v>4.194550431E9</v>
      </c>
      <c r="E288" s="6">
        <v>16321.0</v>
      </c>
      <c r="F288" s="6"/>
    </row>
    <row r="289">
      <c r="A289" s="4">
        <v>44367.863333333335</v>
      </c>
      <c r="B289" s="5" t="s">
        <v>565</v>
      </c>
      <c r="C289" s="6" t="s">
        <v>566</v>
      </c>
      <c r="D289" s="6">
        <v>4.194550431E9</v>
      </c>
      <c r="E289" s="6" t="s">
        <v>567</v>
      </c>
      <c r="F289" s="7" t="s">
        <v>17</v>
      </c>
    </row>
    <row r="290">
      <c r="A290" s="4">
        <v>44369.41806712963</v>
      </c>
      <c r="B290" s="5" t="s">
        <v>568</v>
      </c>
      <c r="C290" s="6" t="s">
        <v>569</v>
      </c>
      <c r="D290" s="6">
        <v>2.677509246E9</v>
      </c>
      <c r="E290" s="6">
        <v>16358.0</v>
      </c>
      <c r="F290" s="6"/>
    </row>
    <row r="291">
      <c r="A291" s="4">
        <v>44369.251435185186</v>
      </c>
      <c r="B291" s="5" t="s">
        <v>568</v>
      </c>
      <c r="C291" s="6" t="s">
        <v>569</v>
      </c>
      <c r="D291" s="6">
        <v>2.677509246E9</v>
      </c>
      <c r="E291" s="6" t="s">
        <v>570</v>
      </c>
      <c r="F291" s="7" t="s">
        <v>17</v>
      </c>
    </row>
    <row r="292">
      <c r="A292" s="4">
        <v>44370.17435185185</v>
      </c>
      <c r="B292" s="5" t="s">
        <v>571</v>
      </c>
      <c r="C292" s="6" t="s">
        <v>572</v>
      </c>
      <c r="D292" s="6">
        <v>6.099236652E9</v>
      </c>
      <c r="E292" s="6">
        <v>16387.0</v>
      </c>
      <c r="F292" s="6"/>
    </row>
    <row r="293">
      <c r="A293" s="4">
        <v>44370.007731481484</v>
      </c>
      <c r="B293" s="5" t="s">
        <v>571</v>
      </c>
      <c r="C293" s="6" t="s">
        <v>572</v>
      </c>
      <c r="D293" s="6">
        <v>6.099236652E9</v>
      </c>
      <c r="E293" s="6" t="s">
        <v>573</v>
      </c>
      <c r="F293" s="7" t="s">
        <v>200</v>
      </c>
    </row>
    <row r="294">
      <c r="A294" s="4">
        <v>44370.865532407406</v>
      </c>
      <c r="B294" s="5" t="s">
        <v>574</v>
      </c>
      <c r="C294" s="6" t="s">
        <v>575</v>
      </c>
      <c r="D294" s="6">
        <v>8.568166312E9</v>
      </c>
      <c r="E294" s="6" t="s">
        <v>576</v>
      </c>
      <c r="F294" s="7" t="s">
        <v>200</v>
      </c>
    </row>
    <row r="295">
      <c r="A295" s="4">
        <v>44371.50184027778</v>
      </c>
      <c r="B295" s="5" t="s">
        <v>577</v>
      </c>
      <c r="C295" s="6" t="s">
        <v>578</v>
      </c>
      <c r="D295" s="6">
        <v>1.8563034237E10</v>
      </c>
      <c r="E295" s="6" t="s">
        <v>579</v>
      </c>
      <c r="F295" s="7" t="s">
        <v>200</v>
      </c>
    </row>
    <row r="296">
      <c r="A296" s="4">
        <v>44371.750601851854</v>
      </c>
      <c r="B296" s="5" t="s">
        <v>580</v>
      </c>
      <c r="C296" s="6" t="s">
        <v>581</v>
      </c>
      <c r="D296" s="6">
        <v>8.56630069E9</v>
      </c>
      <c r="E296" s="6">
        <v>16424.0</v>
      </c>
      <c r="F296" s="6"/>
    </row>
    <row r="297">
      <c r="A297" s="4">
        <v>44371.584027777775</v>
      </c>
      <c r="B297" s="5" t="s">
        <v>580</v>
      </c>
      <c r="C297" s="6" t="s">
        <v>581</v>
      </c>
      <c r="D297" s="6">
        <v>8.56630069E9</v>
      </c>
      <c r="E297" s="6" t="s">
        <v>582</v>
      </c>
      <c r="F297" s="7" t="s">
        <v>583</v>
      </c>
    </row>
    <row r="298">
      <c r="A298" s="4">
        <v>44371.58626157408</v>
      </c>
      <c r="B298" s="5" t="s">
        <v>580</v>
      </c>
      <c r="C298" s="6" t="s">
        <v>581</v>
      </c>
      <c r="D298" s="6">
        <v>8.56630069E9</v>
      </c>
      <c r="E298" s="6" t="s">
        <v>582</v>
      </c>
      <c r="F298" s="7" t="s">
        <v>200</v>
      </c>
    </row>
    <row r="299">
      <c r="A299" s="4">
        <v>44375.77646990741</v>
      </c>
      <c r="B299" s="5" t="s">
        <v>584</v>
      </c>
      <c r="C299" s="6" t="s">
        <v>585</v>
      </c>
      <c r="D299" s="6">
        <v>8.568737633E9</v>
      </c>
      <c r="E299" s="6">
        <v>16528.0</v>
      </c>
      <c r="F299" s="6"/>
    </row>
    <row r="300">
      <c r="A300" s="4">
        <v>44375.60983796296</v>
      </c>
      <c r="B300" s="5" t="s">
        <v>584</v>
      </c>
      <c r="C300" s="6" t="s">
        <v>585</v>
      </c>
      <c r="D300" s="6">
        <v>8.568737633E9</v>
      </c>
      <c r="E300" s="6" t="s">
        <v>586</v>
      </c>
      <c r="F300" s="7" t="s">
        <v>200</v>
      </c>
    </row>
    <row r="301">
      <c r="A301" s="4">
        <v>44377.49238425926</v>
      </c>
      <c r="B301" s="5" t="s">
        <v>587</v>
      </c>
      <c r="C301" s="6" t="s">
        <v>588</v>
      </c>
      <c r="D301" s="6">
        <v>6.09894878E8</v>
      </c>
      <c r="E301" s="6">
        <v>16484.0</v>
      </c>
      <c r="F301" s="6"/>
    </row>
    <row r="302">
      <c r="A302" s="4">
        <v>44377.32575231481</v>
      </c>
      <c r="B302" s="5" t="s">
        <v>587</v>
      </c>
      <c r="C302" s="6" t="s">
        <v>588</v>
      </c>
      <c r="D302" s="6">
        <v>6.09894878E8</v>
      </c>
      <c r="E302" s="6" t="s">
        <v>589</v>
      </c>
      <c r="F302" s="7" t="s">
        <v>583</v>
      </c>
    </row>
    <row r="303">
      <c r="A303" s="4">
        <v>44377.59547453704</v>
      </c>
      <c r="B303" s="5" t="s">
        <v>590</v>
      </c>
      <c r="C303" s="6" t="s">
        <v>591</v>
      </c>
      <c r="D303" s="6">
        <v>8.564043872E9</v>
      </c>
      <c r="E303" s="6">
        <v>16488.0</v>
      </c>
      <c r="F303" s="6"/>
    </row>
    <row r="304">
      <c r="A304" s="4">
        <v>44377.42883101852</v>
      </c>
      <c r="B304" s="5" t="s">
        <v>590</v>
      </c>
      <c r="C304" s="6" t="s">
        <v>591</v>
      </c>
      <c r="D304" s="6">
        <v>8.564043872E9</v>
      </c>
      <c r="E304" s="6" t="s">
        <v>592</v>
      </c>
      <c r="F304" s="7" t="s">
        <v>583</v>
      </c>
    </row>
    <row r="305">
      <c r="A305" s="4">
        <v>44377.43054398148</v>
      </c>
      <c r="B305" s="5" t="s">
        <v>590</v>
      </c>
      <c r="C305" s="6" t="s">
        <v>593</v>
      </c>
      <c r="D305" s="6">
        <v>8.564043872E9</v>
      </c>
      <c r="E305" s="6" t="s">
        <v>592</v>
      </c>
      <c r="F305" s="7" t="s">
        <v>200</v>
      </c>
    </row>
    <row r="306">
      <c r="A306" s="4">
        <v>44377.85430555556</v>
      </c>
      <c r="B306" s="5" t="s">
        <v>594</v>
      </c>
      <c r="C306" s="6" t="s">
        <v>595</v>
      </c>
      <c r="D306" s="6">
        <v>6.095537172E9</v>
      </c>
      <c r="E306" s="6">
        <v>16505.0</v>
      </c>
      <c r="F306" s="6"/>
    </row>
    <row r="307">
      <c r="A307" s="4">
        <v>44377.68766203704</v>
      </c>
      <c r="B307" s="5" t="s">
        <v>594</v>
      </c>
      <c r="C307" s="6" t="s">
        <v>595</v>
      </c>
      <c r="D307" s="6">
        <v>6.095537172E9</v>
      </c>
      <c r="E307" s="6" t="s">
        <v>596</v>
      </c>
      <c r="F307" s="7" t="s">
        <v>583</v>
      </c>
    </row>
    <row r="308">
      <c r="A308" s="4">
        <v>44381.28989583333</v>
      </c>
      <c r="B308" s="5" t="s">
        <v>597</v>
      </c>
      <c r="C308" s="6" t="s">
        <v>598</v>
      </c>
      <c r="D308" s="6">
        <v>6.105470147E9</v>
      </c>
      <c r="E308" s="6">
        <v>16555.0</v>
      </c>
      <c r="F308" s="6"/>
    </row>
    <row r="309">
      <c r="A309" s="4">
        <v>44381.123252314814</v>
      </c>
      <c r="B309" s="5" t="s">
        <v>597</v>
      </c>
      <c r="C309" s="6" t="s">
        <v>598</v>
      </c>
      <c r="D309" s="6">
        <v>6.105470147E9</v>
      </c>
      <c r="E309" s="6" t="s">
        <v>599</v>
      </c>
      <c r="F309" s="7" t="s">
        <v>17</v>
      </c>
    </row>
    <row r="310">
      <c r="A310" s="4">
        <v>44382.65181712963</v>
      </c>
      <c r="B310" s="5" t="s">
        <v>600</v>
      </c>
      <c r="C310" s="6" t="s">
        <v>601</v>
      </c>
      <c r="D310" s="6">
        <v>9.178080448E9</v>
      </c>
      <c r="E310" s="6">
        <v>16573.0</v>
      </c>
      <c r="F310" s="6"/>
    </row>
    <row r="311">
      <c r="A311" s="4">
        <v>44382.485185185185</v>
      </c>
      <c r="B311" s="5" t="s">
        <v>600</v>
      </c>
      <c r="C311" s="6" t="s">
        <v>601</v>
      </c>
      <c r="D311" s="6">
        <v>9.178080448E9</v>
      </c>
      <c r="E311" s="6" t="s">
        <v>602</v>
      </c>
      <c r="F311" s="7" t="s">
        <v>17</v>
      </c>
    </row>
    <row r="312">
      <c r="A312" s="4">
        <v>44382.85524305556</v>
      </c>
      <c r="B312" s="5" t="s">
        <v>603</v>
      </c>
      <c r="C312" s="6" t="s">
        <v>604</v>
      </c>
      <c r="D312" s="6">
        <v>8.565342992E9</v>
      </c>
      <c r="E312" s="6">
        <v>16577.0</v>
      </c>
      <c r="F312" s="6"/>
    </row>
    <row r="313">
      <c r="A313" s="4">
        <v>44382.68861111111</v>
      </c>
      <c r="B313" s="5" t="s">
        <v>603</v>
      </c>
      <c r="C313" s="6" t="s">
        <v>604</v>
      </c>
      <c r="D313" s="6">
        <v>8.565342992E9</v>
      </c>
      <c r="E313" s="6" t="s">
        <v>605</v>
      </c>
      <c r="F313" s="7" t="s">
        <v>17</v>
      </c>
    </row>
    <row r="314">
      <c r="A314" s="4">
        <v>44383.901342592595</v>
      </c>
      <c r="B314" s="5" t="s">
        <v>606</v>
      </c>
      <c r="C314" s="6" t="s">
        <v>607</v>
      </c>
      <c r="D314" s="6" t="s">
        <v>608</v>
      </c>
      <c r="E314" s="6">
        <v>16610.0</v>
      </c>
      <c r="F314" s="6"/>
    </row>
    <row r="315">
      <c r="A315" s="4">
        <v>44383.7346875</v>
      </c>
      <c r="B315" s="5" t="s">
        <v>606</v>
      </c>
      <c r="C315" s="6" t="s">
        <v>607</v>
      </c>
      <c r="D315" s="6" t="s">
        <v>608</v>
      </c>
      <c r="E315" s="6" t="s">
        <v>609</v>
      </c>
      <c r="F315" s="7" t="s">
        <v>17</v>
      </c>
    </row>
    <row r="316">
      <c r="A316" s="4">
        <v>44383.90241898148</v>
      </c>
      <c r="B316" s="5" t="s">
        <v>606</v>
      </c>
      <c r="C316" s="6" t="s">
        <v>607</v>
      </c>
      <c r="D316" s="6" t="s">
        <v>608</v>
      </c>
      <c r="E316" s="6">
        <v>16611.0</v>
      </c>
      <c r="F316" s="6"/>
    </row>
    <row r="317">
      <c r="A317" s="4">
        <v>44383.73577546296</v>
      </c>
      <c r="B317" s="5" t="s">
        <v>606</v>
      </c>
      <c r="C317" s="6" t="s">
        <v>607</v>
      </c>
      <c r="D317" s="6" t="s">
        <v>608</v>
      </c>
      <c r="E317" s="6" t="s">
        <v>609</v>
      </c>
      <c r="F317" s="7" t="s">
        <v>17</v>
      </c>
    </row>
    <row r="318">
      <c r="A318" s="4">
        <v>44385.68032407408</v>
      </c>
      <c r="B318" s="5" t="s">
        <v>610</v>
      </c>
      <c r="C318" s="6" t="s">
        <v>173</v>
      </c>
      <c r="D318" s="6">
        <v>8.56473069E9</v>
      </c>
      <c r="E318" s="6">
        <v>16653.0</v>
      </c>
      <c r="F318" s="6"/>
    </row>
    <row r="319">
      <c r="A319" s="4">
        <v>44385.58949074074</v>
      </c>
      <c r="B319" s="5" t="s">
        <v>610</v>
      </c>
      <c r="C319" s="6" t="s">
        <v>173</v>
      </c>
      <c r="D319" s="6">
        <v>8.56473069E9</v>
      </c>
      <c r="E319" s="6" t="s">
        <v>611</v>
      </c>
      <c r="F319" s="7" t="s">
        <v>200</v>
      </c>
    </row>
    <row r="320">
      <c r="A320" s="4">
        <v>44385.76912037037</v>
      </c>
      <c r="B320" s="5" t="s">
        <v>610</v>
      </c>
      <c r="C320" s="6" t="s">
        <v>173</v>
      </c>
      <c r="D320" s="6">
        <v>8.56473069E9</v>
      </c>
      <c r="E320" s="6">
        <v>16654.0</v>
      </c>
      <c r="F320" s="6"/>
    </row>
    <row r="321">
      <c r="A321" s="4">
        <v>44385.65831018519</v>
      </c>
      <c r="B321" s="5" t="s">
        <v>610</v>
      </c>
      <c r="C321" s="6" t="s">
        <v>173</v>
      </c>
      <c r="D321" s="6">
        <v>8.56473069E9</v>
      </c>
      <c r="E321" s="6" t="s">
        <v>611</v>
      </c>
      <c r="F321" s="7" t="s">
        <v>200</v>
      </c>
    </row>
    <row r="322">
      <c r="A322" s="4">
        <v>44388.40615740741</v>
      </c>
      <c r="B322" s="5" t="s">
        <v>612</v>
      </c>
      <c r="C322" s="6" t="s">
        <v>613</v>
      </c>
      <c r="D322" s="6">
        <v>4.842229351E9</v>
      </c>
      <c r="E322" s="6">
        <v>16685.0</v>
      </c>
      <c r="F322" s="6"/>
    </row>
    <row r="323">
      <c r="A323" s="4">
        <v>44388.239537037036</v>
      </c>
      <c r="B323" s="5" t="s">
        <v>612</v>
      </c>
      <c r="C323" s="6" t="s">
        <v>613</v>
      </c>
      <c r="D323" s="6">
        <v>4.842229351E9</v>
      </c>
      <c r="E323" s="6" t="s">
        <v>614</v>
      </c>
      <c r="F323" s="7" t="s">
        <v>200</v>
      </c>
    </row>
    <row r="324">
      <c r="A324" s="4">
        <v>44388.61201388889</v>
      </c>
      <c r="B324" s="5" t="s">
        <v>615</v>
      </c>
      <c r="C324" s="6" t="s">
        <v>616</v>
      </c>
      <c r="D324" s="6">
        <v>6.093152164E9</v>
      </c>
      <c r="E324" s="6">
        <v>16691.0</v>
      </c>
      <c r="F324" s="6"/>
    </row>
    <row r="325">
      <c r="A325" s="4">
        <v>44388.445381944446</v>
      </c>
      <c r="B325" s="5" t="s">
        <v>615</v>
      </c>
      <c r="C325" s="6" t="s">
        <v>616</v>
      </c>
      <c r="D325" s="6">
        <v>6.093152164E9</v>
      </c>
      <c r="E325" s="6" t="s">
        <v>617</v>
      </c>
      <c r="F325" s="7" t="s">
        <v>200</v>
      </c>
    </row>
    <row r="326">
      <c r="A326" s="4">
        <v>44390.62678240741</v>
      </c>
      <c r="B326" s="5" t="s">
        <v>618</v>
      </c>
      <c r="C326" s="6" t="s">
        <v>619</v>
      </c>
      <c r="D326" s="6">
        <v>6.109097759E9</v>
      </c>
      <c r="E326" s="6">
        <v>16762.0</v>
      </c>
      <c r="F326" s="6"/>
    </row>
    <row r="327">
      <c r="A327" s="4">
        <v>44390.46016203704</v>
      </c>
      <c r="B327" s="5" t="s">
        <v>618</v>
      </c>
      <c r="C327" s="6" t="s">
        <v>619</v>
      </c>
      <c r="D327" s="6">
        <v>6.109097759E9</v>
      </c>
      <c r="E327" s="6" t="s">
        <v>620</v>
      </c>
      <c r="F327" s="7" t="s">
        <v>621</v>
      </c>
    </row>
    <row r="328">
      <c r="A328" s="4">
        <v>44397.780636574076</v>
      </c>
      <c r="B328" s="5" t="s">
        <v>622</v>
      </c>
      <c r="C328" s="6" t="s">
        <v>623</v>
      </c>
      <c r="D328" s="6" t="s">
        <v>624</v>
      </c>
      <c r="E328" s="6" t="s">
        <v>625</v>
      </c>
      <c r="F328" s="7" t="s">
        <v>626</v>
      </c>
    </row>
    <row r="329">
      <c r="A329" s="4">
        <v>44397.947280092594</v>
      </c>
      <c r="B329" s="5" t="s">
        <v>622</v>
      </c>
      <c r="C329" s="6" t="s">
        <v>623</v>
      </c>
      <c r="D329" s="6" t="s">
        <v>624</v>
      </c>
      <c r="E329" s="6">
        <v>16903.0</v>
      </c>
      <c r="F329" s="6"/>
    </row>
    <row r="330">
      <c r="A330" s="4">
        <v>44397.78364583333</v>
      </c>
      <c r="B330" s="5" t="s">
        <v>627</v>
      </c>
      <c r="C330" s="6" t="s">
        <v>623</v>
      </c>
      <c r="D330" s="6">
        <v>8.565417018E9</v>
      </c>
      <c r="E330" s="6" t="s">
        <v>625</v>
      </c>
      <c r="F330" s="7" t="s">
        <v>200</v>
      </c>
    </row>
    <row r="331">
      <c r="A331" s="4">
        <v>44398.70255787037</v>
      </c>
      <c r="B331" s="5" t="s">
        <v>628</v>
      </c>
      <c r="C331" s="6" t="s">
        <v>629</v>
      </c>
      <c r="D331" s="6">
        <v>2.158509505E9</v>
      </c>
      <c r="E331" s="6">
        <v>16926.0</v>
      </c>
      <c r="F331" s="6"/>
    </row>
    <row r="332">
      <c r="A332" s="4">
        <v>44398.53591435185</v>
      </c>
      <c r="B332" s="5" t="s">
        <v>628</v>
      </c>
      <c r="C332" s="6" t="s">
        <v>629</v>
      </c>
      <c r="D332" s="6">
        <v>2.158509505E9</v>
      </c>
      <c r="E332" s="6" t="s">
        <v>630</v>
      </c>
      <c r="F332" s="7" t="s">
        <v>200</v>
      </c>
    </row>
    <row r="333">
      <c r="A333" s="4">
        <v>44398.6175</v>
      </c>
      <c r="B333" s="5" t="s">
        <v>631</v>
      </c>
      <c r="C333" s="6" t="s">
        <v>632</v>
      </c>
      <c r="D333" s="6">
        <v>6.093641464E9</v>
      </c>
      <c r="E333" s="6" t="s">
        <v>633</v>
      </c>
      <c r="F333" s="7" t="s">
        <v>200</v>
      </c>
    </row>
    <row r="334">
      <c r="A334" s="4">
        <v>44399.77943287037</v>
      </c>
      <c r="B334" s="5" t="s">
        <v>634</v>
      </c>
      <c r="C334" s="6" t="s">
        <v>635</v>
      </c>
      <c r="D334" s="6">
        <v>8.08220385E9</v>
      </c>
      <c r="E334" s="6">
        <v>16953.0</v>
      </c>
      <c r="F334" s="6"/>
    </row>
    <row r="335">
      <c r="A335" s="4">
        <v>44399.6128125</v>
      </c>
      <c r="B335" s="5" t="s">
        <v>634</v>
      </c>
      <c r="C335" s="6" t="s">
        <v>635</v>
      </c>
      <c r="D335" s="6">
        <v>8.08220385E9</v>
      </c>
      <c r="E335" s="6" t="s">
        <v>636</v>
      </c>
      <c r="F335" s="7" t="s">
        <v>200</v>
      </c>
    </row>
    <row r="336">
      <c r="A336" s="4">
        <v>44400.63037037037</v>
      </c>
      <c r="B336" s="5" t="s">
        <v>637</v>
      </c>
      <c r="C336" s="6" t="s">
        <v>638</v>
      </c>
      <c r="D336" s="6">
        <v>6.093047232E9</v>
      </c>
      <c r="E336" s="6" t="s">
        <v>639</v>
      </c>
      <c r="F336" s="7" t="s">
        <v>200</v>
      </c>
    </row>
    <row r="337">
      <c r="A337" s="4">
        <v>44400.805810185186</v>
      </c>
      <c r="B337" s="5" t="s">
        <v>640</v>
      </c>
      <c r="C337" s="6" t="s">
        <v>641</v>
      </c>
      <c r="D337" s="6">
        <v>8.48702944E9</v>
      </c>
      <c r="E337" s="6">
        <v>16971.0</v>
      </c>
      <c r="F337" s="6"/>
    </row>
    <row r="338">
      <c r="A338" s="4">
        <v>44400.63917824074</v>
      </c>
      <c r="B338" s="5" t="s">
        <v>640</v>
      </c>
      <c r="C338" s="6" t="s">
        <v>641</v>
      </c>
      <c r="D338" s="6">
        <v>8.48702944E9</v>
      </c>
      <c r="E338" s="6" t="s">
        <v>642</v>
      </c>
      <c r="F338" s="7" t="s">
        <v>643</v>
      </c>
    </row>
    <row r="339">
      <c r="A339" s="4">
        <v>44401.908842592595</v>
      </c>
      <c r="B339" s="5" t="s">
        <v>644</v>
      </c>
      <c r="C339" s="6" t="s">
        <v>645</v>
      </c>
      <c r="D339" s="6">
        <v>8.564563332E9</v>
      </c>
      <c r="E339" s="6" t="s">
        <v>646</v>
      </c>
      <c r="F339" s="7" t="s">
        <v>200</v>
      </c>
    </row>
    <row r="340">
      <c r="A340" s="4">
        <v>44407.06454861111</v>
      </c>
      <c r="B340" s="5" t="s">
        <v>647</v>
      </c>
      <c r="C340" s="6" t="s">
        <v>648</v>
      </c>
      <c r="D340" s="6">
        <v>4.695504632E9</v>
      </c>
      <c r="E340" s="6">
        <v>17045.0</v>
      </c>
      <c r="F340" s="6"/>
    </row>
    <row r="341">
      <c r="A341" s="4">
        <v>44406.89791666667</v>
      </c>
      <c r="B341" s="5" t="s">
        <v>647</v>
      </c>
      <c r="C341" s="6" t="s">
        <v>648</v>
      </c>
      <c r="D341" s="6">
        <v>4.695504632E9</v>
      </c>
      <c r="E341" s="6" t="s">
        <v>649</v>
      </c>
      <c r="F341" s="7" t="s">
        <v>650</v>
      </c>
    </row>
    <row r="342">
      <c r="A342" s="4">
        <v>44408.89162037037</v>
      </c>
      <c r="B342" s="5" t="s">
        <v>651</v>
      </c>
      <c r="C342" s="6" t="s">
        <v>652</v>
      </c>
      <c r="D342" s="6">
        <v>2.677763518E9</v>
      </c>
      <c r="E342" s="6" t="s">
        <v>653</v>
      </c>
      <c r="F342" s="7" t="s">
        <v>17</v>
      </c>
    </row>
    <row r="343">
      <c r="A343" s="4">
        <v>44409.05824074074</v>
      </c>
      <c r="B343" s="5" t="s">
        <v>651</v>
      </c>
      <c r="C343" s="6" t="s">
        <v>652</v>
      </c>
      <c r="D343" s="6">
        <v>2.677763518E9</v>
      </c>
      <c r="E343" s="6">
        <v>17073.0</v>
      </c>
      <c r="F343" s="6"/>
    </row>
    <row r="344">
      <c r="A344" s="4">
        <v>44409.74631944444</v>
      </c>
      <c r="B344" s="5" t="s">
        <v>654</v>
      </c>
      <c r="C344" s="6" t="s">
        <v>655</v>
      </c>
      <c r="D344" s="6">
        <v>6.098151542E9</v>
      </c>
      <c r="E344" s="6">
        <v>17082.0</v>
      </c>
      <c r="F344" s="6"/>
    </row>
    <row r="345">
      <c r="A345" s="4">
        <v>44409.579675925925</v>
      </c>
      <c r="B345" s="5" t="s">
        <v>654</v>
      </c>
      <c r="C345" s="6" t="s">
        <v>655</v>
      </c>
      <c r="D345" s="6">
        <v>6.098151542E9</v>
      </c>
      <c r="E345" s="6" t="s">
        <v>656</v>
      </c>
      <c r="F345" s="7" t="s">
        <v>657</v>
      </c>
    </row>
    <row r="346">
      <c r="A346" s="4">
        <v>44412.74138888889</v>
      </c>
      <c r="B346" s="5" t="s">
        <v>658</v>
      </c>
      <c r="C346" s="6" t="s">
        <v>659</v>
      </c>
      <c r="D346" s="6">
        <v>7.572141027E9</v>
      </c>
      <c r="E346" s="6">
        <v>17216.0</v>
      </c>
      <c r="F346" s="6"/>
    </row>
    <row r="347">
      <c r="A347" s="4">
        <v>44412.57475694444</v>
      </c>
      <c r="B347" s="5" t="s">
        <v>658</v>
      </c>
      <c r="C347" s="6" t="s">
        <v>659</v>
      </c>
      <c r="D347" s="6">
        <v>7.572141027E9</v>
      </c>
      <c r="E347" s="6" t="s">
        <v>660</v>
      </c>
      <c r="F347" s="7" t="s">
        <v>661</v>
      </c>
    </row>
    <row r="348">
      <c r="A348" s="4">
        <v>44413.69991898148</v>
      </c>
      <c r="B348" s="5" t="s">
        <v>662</v>
      </c>
      <c r="C348" s="6" t="s">
        <v>663</v>
      </c>
      <c r="D348" s="6">
        <v>2.152077003E9</v>
      </c>
      <c r="E348" s="6">
        <v>17239.0</v>
      </c>
      <c r="F348" s="6"/>
    </row>
    <row r="349">
      <c r="A349" s="4">
        <v>44413.53329861111</v>
      </c>
      <c r="B349" s="5" t="s">
        <v>662</v>
      </c>
      <c r="C349" s="6" t="s">
        <v>663</v>
      </c>
      <c r="D349" s="6">
        <v>2.152077003E9</v>
      </c>
      <c r="E349" s="6" t="s">
        <v>664</v>
      </c>
      <c r="F349" s="7" t="s">
        <v>665</v>
      </c>
    </row>
    <row r="350">
      <c r="A350" s="4">
        <v>44417.80535879629</v>
      </c>
      <c r="B350" s="5" t="s">
        <v>666</v>
      </c>
      <c r="C350" s="6" t="s">
        <v>667</v>
      </c>
      <c r="D350" s="6">
        <v>2.677746944E9</v>
      </c>
      <c r="E350" s="6">
        <v>17316.0</v>
      </c>
      <c r="F350" s="6"/>
    </row>
    <row r="351">
      <c r="A351" s="4">
        <v>44417.63873842593</v>
      </c>
      <c r="B351" s="5" t="s">
        <v>666</v>
      </c>
      <c r="C351" s="6" t="s">
        <v>667</v>
      </c>
      <c r="D351" s="6">
        <v>2.677746944E9</v>
      </c>
      <c r="E351" s="6" t="s">
        <v>668</v>
      </c>
      <c r="F351" s="7" t="s">
        <v>669</v>
      </c>
    </row>
    <row r="352">
      <c r="A352" s="4">
        <v>44419.40393518518</v>
      </c>
      <c r="B352" s="5" t="s">
        <v>670</v>
      </c>
      <c r="C352" s="6" t="s">
        <v>671</v>
      </c>
      <c r="D352" s="6">
        <v>3.193257356E9</v>
      </c>
      <c r="E352" s="6" t="s">
        <v>672</v>
      </c>
      <c r="F352" s="7" t="s">
        <v>200</v>
      </c>
    </row>
    <row r="353">
      <c r="A353" s="4">
        <v>44421.05670138889</v>
      </c>
      <c r="B353" s="5" t="s">
        <v>673</v>
      </c>
      <c r="C353" s="6" t="s">
        <v>674</v>
      </c>
      <c r="D353" s="6">
        <v>8.565719092E9</v>
      </c>
      <c r="E353" s="6">
        <v>17388.0</v>
      </c>
      <c r="F353" s="6"/>
    </row>
    <row r="354">
      <c r="A354" s="4">
        <v>44420.89009259259</v>
      </c>
      <c r="B354" s="5" t="s">
        <v>673</v>
      </c>
      <c r="C354" s="6" t="s">
        <v>674</v>
      </c>
      <c r="D354" s="6">
        <v>8.565719092E9</v>
      </c>
      <c r="E354" s="6" t="s">
        <v>675</v>
      </c>
      <c r="F354" s="7" t="s">
        <v>200</v>
      </c>
    </row>
    <row r="355">
      <c r="A355" s="4">
        <v>44421.563993055555</v>
      </c>
      <c r="B355" s="5" t="s">
        <v>676</v>
      </c>
      <c r="C355" s="6" t="s">
        <v>677</v>
      </c>
      <c r="D355" s="6">
        <v>6.09721995E9</v>
      </c>
      <c r="E355" s="6">
        <v>17396.0</v>
      </c>
      <c r="F355" s="6"/>
    </row>
    <row r="356">
      <c r="A356" s="4">
        <v>44421.397372685184</v>
      </c>
      <c r="B356" s="5" t="s">
        <v>676</v>
      </c>
      <c r="C356" s="6" t="s">
        <v>677</v>
      </c>
      <c r="D356" s="6">
        <v>6.09721995E9</v>
      </c>
      <c r="E356" s="6" t="s">
        <v>678</v>
      </c>
      <c r="F356" s="7" t="s">
        <v>679</v>
      </c>
    </row>
    <row r="357">
      <c r="A357" s="4">
        <v>44422.85333333333</v>
      </c>
      <c r="B357" s="5" t="s">
        <v>680</v>
      </c>
      <c r="C357" s="6" t="s">
        <v>681</v>
      </c>
      <c r="D357" s="6">
        <v>8.567456984E9</v>
      </c>
      <c r="E357" s="6">
        <v>17413.0</v>
      </c>
      <c r="F357" s="6"/>
    </row>
    <row r="358">
      <c r="A358" s="4">
        <v>44422.68670138889</v>
      </c>
      <c r="B358" s="5" t="s">
        <v>680</v>
      </c>
      <c r="C358" s="6" t="s">
        <v>681</v>
      </c>
      <c r="D358" s="6">
        <v>8.567456984E9</v>
      </c>
      <c r="E358" s="6" t="s">
        <v>682</v>
      </c>
      <c r="F358" s="7" t="s">
        <v>683</v>
      </c>
    </row>
    <row r="359">
      <c r="A359" s="4">
        <v>44426.73025462963</v>
      </c>
      <c r="B359" s="5" t="s">
        <v>684</v>
      </c>
      <c r="C359" s="6" t="s">
        <v>685</v>
      </c>
      <c r="D359" s="6" t="s">
        <v>686</v>
      </c>
      <c r="E359" s="6">
        <v>17507.0</v>
      </c>
      <c r="F359" s="6"/>
    </row>
    <row r="360">
      <c r="A360" s="4">
        <v>44426.56363425926</v>
      </c>
      <c r="B360" s="5" t="s">
        <v>684</v>
      </c>
      <c r="C360" s="6" t="s">
        <v>685</v>
      </c>
      <c r="D360" s="6" t="s">
        <v>686</v>
      </c>
      <c r="E360" s="6" t="s">
        <v>687</v>
      </c>
      <c r="F360" s="7" t="s">
        <v>688</v>
      </c>
    </row>
    <row r="361">
      <c r="A361" s="4">
        <v>44426.73856481481</v>
      </c>
      <c r="B361" s="5" t="s">
        <v>689</v>
      </c>
      <c r="C361" s="6" t="s">
        <v>690</v>
      </c>
      <c r="D361" s="6" t="s">
        <v>691</v>
      </c>
      <c r="E361" s="6">
        <v>17508.0</v>
      </c>
      <c r="F361" s="6"/>
    </row>
    <row r="362">
      <c r="A362" s="4">
        <v>44426.57193287037</v>
      </c>
      <c r="B362" s="5" t="s">
        <v>689</v>
      </c>
      <c r="C362" s="6" t="s">
        <v>690</v>
      </c>
      <c r="D362" s="6" t="s">
        <v>691</v>
      </c>
      <c r="E362" s="6" t="s">
        <v>692</v>
      </c>
      <c r="F362" s="7" t="s">
        <v>693</v>
      </c>
    </row>
    <row r="363">
      <c r="A363" s="4">
        <v>44430.81537037037</v>
      </c>
      <c r="B363" s="5" t="s">
        <v>694</v>
      </c>
      <c r="C363" s="6" t="s">
        <v>695</v>
      </c>
      <c r="D363" s="6">
        <v>8.563571295E9</v>
      </c>
      <c r="E363" s="6">
        <v>17574.0</v>
      </c>
      <c r="F363" s="6"/>
    </row>
    <row r="364">
      <c r="A364" s="4">
        <v>44430.64875</v>
      </c>
      <c r="B364" s="5" t="s">
        <v>694</v>
      </c>
      <c r="C364" s="6" t="s">
        <v>695</v>
      </c>
      <c r="D364" s="6">
        <v>8.563571295E9</v>
      </c>
      <c r="E364" s="6" t="s">
        <v>696</v>
      </c>
      <c r="F364" s="7" t="s">
        <v>17</v>
      </c>
    </row>
    <row r="365">
      <c r="A365" s="4">
        <v>44430.96396990741</v>
      </c>
      <c r="B365" s="5" t="s">
        <v>697</v>
      </c>
      <c r="C365" s="6" t="s">
        <v>698</v>
      </c>
      <c r="D365" s="6">
        <v>8.563928193E9</v>
      </c>
      <c r="E365" s="6">
        <v>17586.0</v>
      </c>
      <c r="F365" s="6"/>
    </row>
    <row r="366">
      <c r="A366" s="4">
        <v>44430.79733796296</v>
      </c>
      <c r="B366" s="5" t="s">
        <v>697</v>
      </c>
      <c r="C366" s="6" t="s">
        <v>698</v>
      </c>
      <c r="D366" s="6">
        <v>8.563928193E9</v>
      </c>
      <c r="E366" s="6" t="s">
        <v>699</v>
      </c>
      <c r="F366" s="7" t="s">
        <v>700</v>
      </c>
    </row>
    <row r="367">
      <c r="A367" s="4">
        <v>44431.87105324074</v>
      </c>
      <c r="B367" s="5" t="s">
        <v>701</v>
      </c>
      <c r="C367" s="6" t="s">
        <v>702</v>
      </c>
      <c r="D367" s="6">
        <v>2.673042817E9</v>
      </c>
      <c r="E367" s="6">
        <v>17626.0</v>
      </c>
      <c r="F367" s="6"/>
    </row>
    <row r="368">
      <c r="A368" s="4">
        <v>44431.704421296294</v>
      </c>
      <c r="B368" s="5" t="s">
        <v>701</v>
      </c>
      <c r="C368" s="6" t="s">
        <v>702</v>
      </c>
      <c r="D368" s="6">
        <v>2.673042817E9</v>
      </c>
      <c r="E368" s="6" t="s">
        <v>703</v>
      </c>
      <c r="F368" s="7" t="s">
        <v>704</v>
      </c>
    </row>
    <row r="369">
      <c r="A369" s="4">
        <v>44431.91204861111</v>
      </c>
      <c r="B369" s="5" t="s">
        <v>705</v>
      </c>
      <c r="C369" s="6" t="s">
        <v>706</v>
      </c>
      <c r="D369" s="6">
        <v>8.564264588E9</v>
      </c>
      <c r="E369" s="6">
        <v>17627.0</v>
      </c>
      <c r="F369" s="6"/>
    </row>
    <row r="370">
      <c r="A370" s="4">
        <v>44431.74542824074</v>
      </c>
      <c r="B370" s="5" t="s">
        <v>705</v>
      </c>
      <c r="C370" s="6" t="s">
        <v>706</v>
      </c>
      <c r="D370" s="6">
        <v>8.564264588E9</v>
      </c>
      <c r="E370" s="6" t="s">
        <v>707</v>
      </c>
      <c r="F370" s="7" t="s">
        <v>708</v>
      </c>
    </row>
    <row r="371">
      <c r="A371" s="4">
        <v>44432.783217592594</v>
      </c>
      <c r="B371" s="5" t="s">
        <v>709</v>
      </c>
      <c r="C371" s="6" t="s">
        <v>560</v>
      </c>
      <c r="D371" s="6">
        <v>2.019517339E9</v>
      </c>
      <c r="E371" s="6">
        <v>17656.0</v>
      </c>
      <c r="F371" s="6"/>
    </row>
    <row r="372">
      <c r="A372" s="4">
        <v>44432.616585648146</v>
      </c>
      <c r="B372" s="5" t="s">
        <v>709</v>
      </c>
      <c r="C372" s="6" t="s">
        <v>560</v>
      </c>
      <c r="D372" s="6">
        <v>2.019517339E9</v>
      </c>
      <c r="E372" s="6" t="s">
        <v>710</v>
      </c>
      <c r="F372" s="7" t="s">
        <v>711</v>
      </c>
    </row>
    <row r="373">
      <c r="A373" s="4">
        <v>44432.85288194445</v>
      </c>
      <c r="B373" s="5" t="s">
        <v>712</v>
      </c>
      <c r="C373" s="6" t="s">
        <v>713</v>
      </c>
      <c r="D373" s="6" t="s">
        <v>714</v>
      </c>
      <c r="E373" s="6">
        <v>17661.0</v>
      </c>
      <c r="F373" s="6"/>
    </row>
    <row r="374">
      <c r="A374" s="4">
        <v>44432.68623842593</v>
      </c>
      <c r="B374" s="5" t="s">
        <v>712</v>
      </c>
      <c r="C374" s="6" t="s">
        <v>713</v>
      </c>
      <c r="D374" s="6" t="s">
        <v>714</v>
      </c>
      <c r="E374" s="6" t="s">
        <v>715</v>
      </c>
      <c r="F374" s="7" t="s">
        <v>716</v>
      </c>
    </row>
    <row r="375">
      <c r="A375" s="4">
        <v>44434.25678240741</v>
      </c>
      <c r="B375" s="5" t="s">
        <v>717</v>
      </c>
      <c r="C375" s="6" t="s">
        <v>718</v>
      </c>
      <c r="D375" s="6" t="s">
        <v>719</v>
      </c>
      <c r="E375" s="6">
        <v>17699.0</v>
      </c>
      <c r="F375" s="6"/>
    </row>
    <row r="376">
      <c r="A376" s="4">
        <v>44434.090150462966</v>
      </c>
      <c r="B376" s="5" t="s">
        <v>717</v>
      </c>
      <c r="C376" s="6" t="s">
        <v>718</v>
      </c>
      <c r="D376" s="6" t="s">
        <v>719</v>
      </c>
      <c r="E376" s="6" t="s">
        <v>720</v>
      </c>
      <c r="F376" s="7" t="s">
        <v>721</v>
      </c>
    </row>
    <row r="377">
      <c r="A377" s="4">
        <v>44434.64210648148</v>
      </c>
      <c r="B377" s="5" t="s">
        <v>722</v>
      </c>
      <c r="C377" s="6" t="s">
        <v>723</v>
      </c>
      <c r="D377" s="6" t="s">
        <v>724</v>
      </c>
      <c r="E377" s="6">
        <v>17706.0</v>
      </c>
      <c r="F377" s="6"/>
    </row>
    <row r="378">
      <c r="A378" s="4">
        <v>44434.475497685184</v>
      </c>
      <c r="B378" s="5" t="s">
        <v>722</v>
      </c>
      <c r="C378" s="6" t="s">
        <v>723</v>
      </c>
      <c r="D378" s="6" t="s">
        <v>724</v>
      </c>
      <c r="E378" s="6" t="s">
        <v>725</v>
      </c>
      <c r="F378" s="7" t="s">
        <v>726</v>
      </c>
    </row>
    <row r="379">
      <c r="A379" s="4">
        <v>44436.057025462964</v>
      </c>
      <c r="B379" s="5" t="s">
        <v>727</v>
      </c>
      <c r="C379" s="6" t="s">
        <v>728</v>
      </c>
      <c r="D379" s="6">
        <v>8.562207239E9</v>
      </c>
      <c r="E379" s="6">
        <v>17720.0</v>
      </c>
      <c r="F379" s="6"/>
    </row>
    <row r="380">
      <c r="A380" s="4">
        <v>44435.890393518515</v>
      </c>
      <c r="B380" s="5" t="s">
        <v>727</v>
      </c>
      <c r="C380" s="6" t="s">
        <v>728</v>
      </c>
      <c r="D380" s="6">
        <v>8.562207239E9</v>
      </c>
      <c r="E380" s="6" t="s">
        <v>729</v>
      </c>
      <c r="F380" s="7" t="s">
        <v>730</v>
      </c>
    </row>
    <row r="381">
      <c r="A381" s="4">
        <v>44439.440729166665</v>
      </c>
      <c r="B381" s="5" t="s">
        <v>731</v>
      </c>
      <c r="C381" s="6" t="s">
        <v>732</v>
      </c>
      <c r="D381" s="6">
        <v>6.097602991E9</v>
      </c>
      <c r="E381" s="6">
        <v>17787.0</v>
      </c>
      <c r="F381" s="6"/>
    </row>
    <row r="382">
      <c r="A382" s="4">
        <v>44439.27408564815</v>
      </c>
      <c r="B382" s="5" t="s">
        <v>731</v>
      </c>
      <c r="C382" s="6" t="s">
        <v>732</v>
      </c>
      <c r="D382" s="6">
        <v>6.097602991E9</v>
      </c>
      <c r="E382" s="6" t="s">
        <v>733</v>
      </c>
      <c r="F382" s="7" t="s">
        <v>734</v>
      </c>
    </row>
    <row r="383">
      <c r="A383" s="4">
        <v>44441.0405787037</v>
      </c>
      <c r="B383" s="5" t="s">
        <v>735</v>
      </c>
      <c r="C383" s="6" t="s">
        <v>736</v>
      </c>
      <c r="D383" s="6">
        <v>2.679775444E9</v>
      </c>
      <c r="E383" s="6">
        <v>17841.0</v>
      </c>
      <c r="F383" s="6"/>
    </row>
    <row r="384">
      <c r="A384" s="4">
        <v>44440.87395833333</v>
      </c>
      <c r="B384" s="5" t="s">
        <v>735</v>
      </c>
      <c r="C384" s="6" t="s">
        <v>736</v>
      </c>
      <c r="D384" s="6">
        <v>2.679775444E9</v>
      </c>
      <c r="E384" s="6" t="s">
        <v>737</v>
      </c>
      <c r="F384" s="7" t="s">
        <v>200</v>
      </c>
    </row>
    <row r="385">
      <c r="A385" s="4">
        <v>44443.0659375</v>
      </c>
      <c r="B385" s="5" t="s">
        <v>738</v>
      </c>
      <c r="C385" s="6" t="s">
        <v>739</v>
      </c>
      <c r="D385" s="6">
        <v>6.095600089E9</v>
      </c>
      <c r="E385" s="6">
        <v>17872.0</v>
      </c>
      <c r="F385" s="6"/>
    </row>
    <row r="386">
      <c r="A386" s="4">
        <v>44442.89929398148</v>
      </c>
      <c r="B386" s="5" t="s">
        <v>738</v>
      </c>
      <c r="C386" s="6" t="s">
        <v>739</v>
      </c>
      <c r="D386" s="6">
        <v>6.095600089E9</v>
      </c>
      <c r="E386" s="6" t="s">
        <v>740</v>
      </c>
      <c r="F386" s="7" t="s">
        <v>741</v>
      </c>
    </row>
    <row r="387">
      <c r="A387" s="4">
        <v>44444.95539351852</v>
      </c>
      <c r="B387" s="5" t="s">
        <v>742</v>
      </c>
      <c r="C387" s="6" t="s">
        <v>743</v>
      </c>
      <c r="D387" s="6">
        <v>8.567617293E9</v>
      </c>
      <c r="E387" s="6">
        <v>17888.0</v>
      </c>
      <c r="F387" s="6"/>
    </row>
    <row r="388">
      <c r="A388" s="4">
        <v>44444.788773148146</v>
      </c>
      <c r="B388" s="5" t="s">
        <v>742</v>
      </c>
      <c r="C388" s="6" t="s">
        <v>743</v>
      </c>
      <c r="D388" s="6">
        <v>8.567617293E9</v>
      </c>
      <c r="E388" s="6" t="s">
        <v>744</v>
      </c>
      <c r="F388" s="7" t="s">
        <v>745</v>
      </c>
    </row>
    <row r="389">
      <c r="A389" s="4">
        <v>44453.45607638889</v>
      </c>
      <c r="B389" s="5" t="s">
        <v>746</v>
      </c>
      <c r="C389" s="6" t="s">
        <v>747</v>
      </c>
      <c r="D389" s="6">
        <v>6.097740189E9</v>
      </c>
      <c r="E389" s="6" t="s">
        <v>748</v>
      </c>
      <c r="F389" s="7" t="s">
        <v>200</v>
      </c>
    </row>
    <row r="390">
      <c r="A390" s="4">
        <v>44457.73826388889</v>
      </c>
      <c r="B390" s="5" t="s">
        <v>749</v>
      </c>
      <c r="C390" s="6" t="s">
        <v>750</v>
      </c>
      <c r="D390" s="6">
        <v>8.563830229E9</v>
      </c>
      <c r="E390" s="6">
        <v>18150.0</v>
      </c>
      <c r="F390" s="6"/>
    </row>
    <row r="391">
      <c r="A391" s="4">
        <v>44457.57162037037</v>
      </c>
      <c r="B391" s="5" t="s">
        <v>749</v>
      </c>
      <c r="C391" s="6" t="s">
        <v>750</v>
      </c>
      <c r="D391" s="6">
        <v>8.563830229E9</v>
      </c>
      <c r="E391" s="6" t="s">
        <v>751</v>
      </c>
      <c r="F391" s="7" t="s">
        <v>200</v>
      </c>
    </row>
    <row r="392">
      <c r="A392" s="4">
        <v>44458.63684027778</v>
      </c>
      <c r="B392" s="5" t="s">
        <v>752</v>
      </c>
      <c r="C392" s="6" t="s">
        <v>753</v>
      </c>
      <c r="D392" s="6">
        <v>8.565803681E9</v>
      </c>
      <c r="E392" s="6">
        <v>18168.0</v>
      </c>
      <c r="F392" s="6"/>
    </row>
    <row r="393">
      <c r="A393" s="4">
        <v>44458.47020833333</v>
      </c>
      <c r="B393" s="5" t="s">
        <v>752</v>
      </c>
      <c r="C393" s="6" t="s">
        <v>753</v>
      </c>
      <c r="D393" s="6">
        <v>8.565803681E9</v>
      </c>
      <c r="E393" s="6" t="s">
        <v>754</v>
      </c>
      <c r="F393" s="7" t="s">
        <v>755</v>
      </c>
    </row>
    <row r="394">
      <c r="A394" s="4">
        <v>44459.42901620371</v>
      </c>
      <c r="B394" s="5" t="s">
        <v>756</v>
      </c>
      <c r="C394" s="6" t="s">
        <v>757</v>
      </c>
      <c r="D394" s="6">
        <v>8.568968969E9</v>
      </c>
      <c r="E394" s="6">
        <v>18190.0</v>
      </c>
      <c r="F394" s="6"/>
    </row>
    <row r="395">
      <c r="A395" s="4">
        <v>44459.26237268518</v>
      </c>
      <c r="B395" s="5" t="s">
        <v>756</v>
      </c>
      <c r="C395" s="6" t="s">
        <v>757</v>
      </c>
      <c r="D395" s="6">
        <v>8.568968969E9</v>
      </c>
      <c r="E395" s="6" t="s">
        <v>758</v>
      </c>
      <c r="F395" s="7" t="s">
        <v>759</v>
      </c>
    </row>
    <row r="396">
      <c r="A396" s="4">
        <v>44459.933391203704</v>
      </c>
      <c r="B396" s="5" t="s">
        <v>760</v>
      </c>
      <c r="C396" s="6" t="s">
        <v>761</v>
      </c>
      <c r="D396" s="6">
        <v>9.173596544E9</v>
      </c>
      <c r="E396" s="6" t="s">
        <v>762</v>
      </c>
      <c r="F396" s="7" t="s">
        <v>200</v>
      </c>
    </row>
    <row r="397">
      <c r="A397" s="4">
        <v>44463.17393518519</v>
      </c>
      <c r="B397" s="5" t="s">
        <v>763</v>
      </c>
      <c r="C397" s="6" t="s">
        <v>764</v>
      </c>
      <c r="D397" s="6">
        <v>8.563830675E9</v>
      </c>
      <c r="E397" s="6">
        <v>18289.0</v>
      </c>
      <c r="F397" s="6"/>
    </row>
    <row r="398">
      <c r="A398" s="4">
        <v>44463.0075462963</v>
      </c>
      <c r="B398" s="5" t="s">
        <v>763</v>
      </c>
      <c r="C398" s="6" t="s">
        <v>764</v>
      </c>
      <c r="D398" s="6">
        <v>8.563830675E9</v>
      </c>
      <c r="E398" s="6" t="s">
        <v>765</v>
      </c>
      <c r="F398" s="7" t="s">
        <v>766</v>
      </c>
    </row>
    <row r="399">
      <c r="A399" s="4">
        <v>44466.86305555556</v>
      </c>
      <c r="B399" s="5" t="s">
        <v>767</v>
      </c>
      <c r="C399" s="6" t="s">
        <v>768</v>
      </c>
      <c r="D399" s="6">
        <v>6.094021096E9</v>
      </c>
      <c r="E399" s="6">
        <v>18356.0</v>
      </c>
      <c r="F399" s="6"/>
    </row>
    <row r="400">
      <c r="A400" s="4">
        <v>44466.69642361111</v>
      </c>
      <c r="B400" s="5" t="s">
        <v>767</v>
      </c>
      <c r="C400" s="6" t="s">
        <v>768</v>
      </c>
      <c r="D400" s="6">
        <v>6.094021096E9</v>
      </c>
      <c r="E400" s="6" t="s">
        <v>769</v>
      </c>
      <c r="F400" s="7" t="s">
        <v>200</v>
      </c>
    </row>
    <row r="401">
      <c r="A401" s="4">
        <v>44467.29131944444</v>
      </c>
      <c r="B401" s="5" t="s">
        <v>770</v>
      </c>
      <c r="C401" s="6" t="s">
        <v>771</v>
      </c>
      <c r="D401" s="6">
        <v>1.856332525E10</v>
      </c>
      <c r="E401" s="6" t="s">
        <v>772</v>
      </c>
      <c r="F401" s="7" t="s">
        <v>200</v>
      </c>
    </row>
    <row r="402">
      <c r="A402" s="4">
        <v>44468.70311342592</v>
      </c>
      <c r="B402" s="5" t="s">
        <v>773</v>
      </c>
      <c r="C402" s="6" t="s">
        <v>774</v>
      </c>
      <c r="D402" s="6" t="s">
        <v>775</v>
      </c>
      <c r="E402" s="6">
        <v>18443.0</v>
      </c>
      <c r="F402" s="6"/>
    </row>
    <row r="403">
      <c r="A403" s="4">
        <v>44468.53653935185</v>
      </c>
      <c r="B403" s="5" t="s">
        <v>773</v>
      </c>
      <c r="C403" s="6" t="s">
        <v>774</v>
      </c>
      <c r="D403" s="6" t="s">
        <v>775</v>
      </c>
      <c r="E403" s="6" t="s">
        <v>776</v>
      </c>
      <c r="F403" s="7" t="s">
        <v>777</v>
      </c>
    </row>
    <row r="404">
      <c r="A404" s="4">
        <v>44469.11107638889</v>
      </c>
      <c r="B404" s="5" t="s">
        <v>778</v>
      </c>
      <c r="C404" s="6" t="s">
        <v>779</v>
      </c>
      <c r="D404" s="6">
        <v>8.563613758E9</v>
      </c>
      <c r="E404" s="6">
        <v>18457.0</v>
      </c>
      <c r="F404" s="6"/>
    </row>
    <row r="405">
      <c r="A405" s="4">
        <v>44468.944502314815</v>
      </c>
      <c r="B405" s="5" t="s">
        <v>778</v>
      </c>
      <c r="C405" s="6" t="s">
        <v>779</v>
      </c>
      <c r="D405" s="6">
        <v>8.563613758E9</v>
      </c>
      <c r="E405" s="6" t="s">
        <v>780</v>
      </c>
      <c r="F405" s="7" t="s">
        <v>17</v>
      </c>
    </row>
    <row r="406">
      <c r="A406" s="4">
        <v>44479.158842592595</v>
      </c>
      <c r="B406" s="5" t="s">
        <v>781</v>
      </c>
      <c r="C406" s="6" t="s">
        <v>782</v>
      </c>
      <c r="D406" s="6" t="s">
        <v>783</v>
      </c>
      <c r="E406" s="6">
        <v>18681.0</v>
      </c>
      <c r="F406" s="6"/>
    </row>
    <row r="407">
      <c r="A407" s="4">
        <v>44478.992210648146</v>
      </c>
      <c r="B407" s="5" t="s">
        <v>781</v>
      </c>
      <c r="C407" s="6" t="s">
        <v>782</v>
      </c>
      <c r="D407" s="6" t="s">
        <v>783</v>
      </c>
      <c r="E407" s="6" t="s">
        <v>784</v>
      </c>
      <c r="F407" s="7" t="s">
        <v>785</v>
      </c>
    </row>
    <row r="408">
      <c r="A408" s="4">
        <v>44479.616574074076</v>
      </c>
      <c r="B408" s="5" t="s">
        <v>786</v>
      </c>
      <c r="C408" s="6" t="s">
        <v>787</v>
      </c>
      <c r="D408" s="6">
        <v>6.099415093E9</v>
      </c>
      <c r="E408" s="6" t="s">
        <v>788</v>
      </c>
      <c r="F408" s="7" t="s">
        <v>789</v>
      </c>
    </row>
    <row r="409">
      <c r="A409" s="4">
        <v>44479.6471875</v>
      </c>
      <c r="B409" s="5" t="s">
        <v>790</v>
      </c>
      <c r="C409" s="6" t="s">
        <v>791</v>
      </c>
      <c r="D409" s="6">
        <v>8.563323103E9</v>
      </c>
      <c r="E409" s="6" t="s">
        <v>792</v>
      </c>
      <c r="F409" s="7" t="s">
        <v>793</v>
      </c>
    </row>
    <row r="410">
      <c r="A410" s="4">
        <v>44480.469826388886</v>
      </c>
      <c r="B410" s="5" t="s">
        <v>104</v>
      </c>
      <c r="C410" s="6" t="s">
        <v>108</v>
      </c>
      <c r="D410" s="6">
        <v>1.23456789E9</v>
      </c>
      <c r="E410" s="6" t="s">
        <v>794</v>
      </c>
      <c r="F410" s="7" t="s">
        <v>17</v>
      </c>
    </row>
    <row r="411">
      <c r="A411" s="4">
        <v>44480.63667824074</v>
      </c>
      <c r="B411" s="5" t="s">
        <v>795</v>
      </c>
      <c r="C411" s="6" t="s">
        <v>109</v>
      </c>
      <c r="D411" s="6" t="s">
        <v>108</v>
      </c>
      <c r="E411" s="6">
        <v>18706.0</v>
      </c>
      <c r="F411" s="6"/>
    </row>
    <row r="412">
      <c r="A412" s="4">
        <v>44480.470034722224</v>
      </c>
      <c r="B412" s="5" t="s">
        <v>795</v>
      </c>
      <c r="C412" s="6" t="s">
        <v>109</v>
      </c>
      <c r="D412" s="6" t="s">
        <v>108</v>
      </c>
      <c r="E412" s="6" t="s">
        <v>794</v>
      </c>
      <c r="F412" s="7" t="s">
        <v>17</v>
      </c>
    </row>
    <row r="413">
      <c r="A413" s="4">
        <v>44480.739074074074</v>
      </c>
      <c r="B413" s="5" t="s">
        <v>796</v>
      </c>
      <c r="C413" s="6" t="s">
        <v>797</v>
      </c>
      <c r="D413" s="6">
        <v>8.563435136E9</v>
      </c>
      <c r="E413" s="6">
        <v>18711.0</v>
      </c>
      <c r="F413" s="6"/>
    </row>
    <row r="414">
      <c r="A414" s="4">
        <v>44480.57244212963</v>
      </c>
      <c r="B414" s="5" t="s">
        <v>796</v>
      </c>
      <c r="C414" s="6" t="s">
        <v>797</v>
      </c>
      <c r="D414" s="6">
        <v>8.563435136E9</v>
      </c>
      <c r="E414" s="6" t="s">
        <v>798</v>
      </c>
      <c r="F414" s="7" t="s">
        <v>200</v>
      </c>
    </row>
    <row r="415">
      <c r="A415" s="4">
        <v>44480.78351851852</v>
      </c>
      <c r="B415" s="5" t="s">
        <v>799</v>
      </c>
      <c r="C415" s="6" t="s">
        <v>800</v>
      </c>
      <c r="D415" s="6">
        <v>8.563321993E9</v>
      </c>
      <c r="E415" s="6">
        <v>18714.0</v>
      </c>
      <c r="F415" s="6"/>
    </row>
    <row r="416">
      <c r="A416" s="4">
        <v>44480.61688657408</v>
      </c>
      <c r="B416" s="5" t="s">
        <v>799</v>
      </c>
      <c r="C416" s="6" t="s">
        <v>800</v>
      </c>
      <c r="D416" s="6">
        <v>8.563321993E9</v>
      </c>
      <c r="E416" s="6" t="s">
        <v>801</v>
      </c>
      <c r="F416" s="7" t="s">
        <v>200</v>
      </c>
    </row>
    <row r="417">
      <c r="A417" s="4">
        <v>44482.70506944445</v>
      </c>
      <c r="B417" s="5" t="s">
        <v>802</v>
      </c>
      <c r="C417" s="6" t="s">
        <v>803</v>
      </c>
      <c r="D417" s="6" t="s">
        <v>804</v>
      </c>
      <c r="E417" s="6">
        <v>18779.0</v>
      </c>
      <c r="F417" s="6"/>
    </row>
    <row r="418">
      <c r="A418" s="4">
        <v>44482.53842592592</v>
      </c>
      <c r="B418" s="5" t="s">
        <v>802</v>
      </c>
      <c r="C418" s="6" t="s">
        <v>803</v>
      </c>
      <c r="D418" s="6" t="s">
        <v>804</v>
      </c>
      <c r="E418" s="6" t="s">
        <v>805</v>
      </c>
      <c r="F418" s="7" t="s">
        <v>806</v>
      </c>
    </row>
    <row r="419">
      <c r="A419" s="4">
        <v>44483.17545138889</v>
      </c>
      <c r="B419" s="5" t="s">
        <v>807</v>
      </c>
      <c r="C419" s="6" t="s">
        <v>808</v>
      </c>
      <c r="D419" s="6">
        <v>8.565346975E9</v>
      </c>
      <c r="E419" s="6">
        <v>18795.0</v>
      </c>
      <c r="F419" s="6"/>
    </row>
    <row r="420">
      <c r="A420" s="4">
        <v>44483.00883101852</v>
      </c>
      <c r="B420" s="5" t="s">
        <v>807</v>
      </c>
      <c r="C420" s="6" t="s">
        <v>808</v>
      </c>
      <c r="D420" s="6">
        <v>8.565346975E9</v>
      </c>
      <c r="E420" s="6" t="s">
        <v>809</v>
      </c>
      <c r="F420" s="7" t="s">
        <v>810</v>
      </c>
    </row>
    <row r="421">
      <c r="A421" s="4">
        <v>44483.176516203705</v>
      </c>
      <c r="B421" s="5" t="s">
        <v>807</v>
      </c>
      <c r="C421" s="6" t="s">
        <v>811</v>
      </c>
      <c r="D421" s="6">
        <v>8.565346975E9</v>
      </c>
      <c r="E421" s="6">
        <v>18796.0</v>
      </c>
      <c r="F421" s="6"/>
    </row>
    <row r="422">
      <c r="A422" s="4">
        <v>44483.00989583333</v>
      </c>
      <c r="B422" s="5" t="s">
        <v>807</v>
      </c>
      <c r="C422" s="6" t="s">
        <v>811</v>
      </c>
      <c r="D422" s="6">
        <v>8.565346975E9</v>
      </c>
      <c r="E422" s="6" t="s">
        <v>809</v>
      </c>
      <c r="F422" s="7" t="s">
        <v>812</v>
      </c>
    </row>
    <row r="423">
      <c r="A423" s="4">
        <v>44484.40739583333</v>
      </c>
      <c r="B423" s="5" t="s">
        <v>813</v>
      </c>
      <c r="C423" s="6" t="s">
        <v>814</v>
      </c>
      <c r="D423" s="6">
        <v>1.2675882964E10</v>
      </c>
      <c r="E423" s="6" t="s">
        <v>815</v>
      </c>
      <c r="F423" s="7" t="s">
        <v>816</v>
      </c>
    </row>
    <row r="424">
      <c r="A424" s="4">
        <v>44484.933530092596</v>
      </c>
      <c r="B424" s="5" t="s">
        <v>817</v>
      </c>
      <c r="C424" s="6" t="s">
        <v>818</v>
      </c>
      <c r="D424" s="6">
        <v>6.092906212E9</v>
      </c>
      <c r="E424" s="6">
        <v>18820.0</v>
      </c>
      <c r="F424" s="6"/>
    </row>
    <row r="425">
      <c r="A425" s="4">
        <v>44484.76689814815</v>
      </c>
      <c r="B425" s="5" t="s">
        <v>817</v>
      </c>
      <c r="C425" s="6" t="s">
        <v>818</v>
      </c>
      <c r="D425" s="6">
        <v>6.092906212E9</v>
      </c>
      <c r="E425" s="6" t="s">
        <v>819</v>
      </c>
      <c r="F425" s="7" t="s">
        <v>17</v>
      </c>
    </row>
    <row r="426">
      <c r="A426" s="4">
        <v>44484.88796296297</v>
      </c>
      <c r="B426" s="5" t="s">
        <v>820</v>
      </c>
      <c r="C426" s="6" t="s">
        <v>821</v>
      </c>
      <c r="D426" s="6">
        <v>1.8564261433E10</v>
      </c>
      <c r="E426" s="6" t="s">
        <v>822</v>
      </c>
      <c r="F426" s="7" t="s">
        <v>823</v>
      </c>
    </row>
    <row r="427">
      <c r="A427" s="4">
        <v>44485.90315972222</v>
      </c>
      <c r="B427" s="5" t="s">
        <v>824</v>
      </c>
      <c r="C427" s="6" t="s">
        <v>825</v>
      </c>
      <c r="D427" s="6" t="s">
        <v>826</v>
      </c>
      <c r="E427" s="6">
        <v>18835.0</v>
      </c>
      <c r="F427" s="6"/>
    </row>
    <row r="428">
      <c r="A428" s="4">
        <v>44485.73652777778</v>
      </c>
      <c r="B428" s="5" t="s">
        <v>824</v>
      </c>
      <c r="C428" s="6" t="s">
        <v>825</v>
      </c>
      <c r="D428" s="6" t="s">
        <v>826</v>
      </c>
      <c r="E428" s="6" t="s">
        <v>827</v>
      </c>
      <c r="F428" s="7" t="s">
        <v>200</v>
      </c>
    </row>
    <row r="429">
      <c r="A429" s="4">
        <v>44486.93863425926</v>
      </c>
      <c r="B429" s="5" t="s">
        <v>828</v>
      </c>
      <c r="C429" s="6" t="s">
        <v>829</v>
      </c>
      <c r="D429" s="6">
        <v>6.099299552E9</v>
      </c>
      <c r="E429" s="6" t="s">
        <v>830</v>
      </c>
      <c r="F429" s="7" t="s">
        <v>831</v>
      </c>
    </row>
    <row r="430">
      <c r="A430" s="4">
        <v>44489.880428240744</v>
      </c>
      <c r="B430" s="5" t="s">
        <v>832</v>
      </c>
      <c r="C430" s="6" t="s">
        <v>833</v>
      </c>
      <c r="D430" s="6">
        <v>8.568746818E9</v>
      </c>
      <c r="E430" s="6" t="s">
        <v>834</v>
      </c>
      <c r="F430" s="7" t="s">
        <v>835</v>
      </c>
    </row>
    <row r="431">
      <c r="A431" s="4">
        <v>44490.04957175926</v>
      </c>
      <c r="B431" s="5" t="s">
        <v>832</v>
      </c>
      <c r="C431" s="6" t="s">
        <v>836</v>
      </c>
      <c r="D431" s="6">
        <v>8.568746818E9</v>
      </c>
      <c r="E431" s="6">
        <v>18949.0</v>
      </c>
      <c r="F431" s="6"/>
    </row>
    <row r="432">
      <c r="A432" s="4">
        <v>44489.88297453704</v>
      </c>
      <c r="B432" s="5" t="s">
        <v>832</v>
      </c>
      <c r="C432" s="6" t="s">
        <v>836</v>
      </c>
      <c r="D432" s="6">
        <v>8.568746818E9</v>
      </c>
      <c r="E432" s="6" t="s">
        <v>834</v>
      </c>
      <c r="F432" s="7" t="s">
        <v>17</v>
      </c>
    </row>
    <row r="433">
      <c r="A433" s="4">
        <v>44489.95217592592</v>
      </c>
      <c r="B433" s="5" t="s">
        <v>837</v>
      </c>
      <c r="C433" s="6" t="s">
        <v>838</v>
      </c>
      <c r="D433" s="6">
        <v>8.569744149E9</v>
      </c>
      <c r="E433" s="6" t="s">
        <v>839</v>
      </c>
      <c r="F433" s="7" t="s">
        <v>17</v>
      </c>
    </row>
    <row r="434">
      <c r="A434" s="4">
        <v>44492.289722222224</v>
      </c>
      <c r="B434" s="5" t="s">
        <v>840</v>
      </c>
      <c r="C434" s="6" t="s">
        <v>841</v>
      </c>
      <c r="D434" s="6">
        <v>2.189004994E9</v>
      </c>
      <c r="E434" s="6" t="s">
        <v>842</v>
      </c>
      <c r="F434" s="7" t="s">
        <v>843</v>
      </c>
    </row>
    <row r="435">
      <c r="A435" s="4">
        <v>44492.840833333335</v>
      </c>
      <c r="B435" s="5" t="s">
        <v>844</v>
      </c>
      <c r="C435" s="6" t="s">
        <v>845</v>
      </c>
      <c r="D435" s="6">
        <v>8.562666266E9</v>
      </c>
      <c r="E435" s="6" t="s">
        <v>846</v>
      </c>
      <c r="F435" s="7" t="s">
        <v>847</v>
      </c>
    </row>
    <row r="436">
      <c r="A436" s="4">
        <v>44494.18204861111</v>
      </c>
      <c r="B436" s="5" t="s">
        <v>848</v>
      </c>
      <c r="C436" s="6" t="s">
        <v>849</v>
      </c>
      <c r="D436" s="6">
        <v>8.568315236E9</v>
      </c>
      <c r="E436" s="6" t="s">
        <v>850</v>
      </c>
      <c r="F436" s="7" t="s">
        <v>851</v>
      </c>
    </row>
    <row r="437">
      <c r="A437" s="4">
        <v>44495.55326388889</v>
      </c>
      <c r="B437" s="5" t="s">
        <v>852</v>
      </c>
      <c r="C437" s="6" t="s">
        <v>853</v>
      </c>
      <c r="D437" s="6">
        <v>2.548331876E9</v>
      </c>
      <c r="E437" s="6" t="s">
        <v>854</v>
      </c>
      <c r="F437" s="7" t="s">
        <v>855</v>
      </c>
    </row>
    <row r="438">
      <c r="A438" s="4">
        <v>44495.72096064815</v>
      </c>
      <c r="B438" s="5" t="s">
        <v>852</v>
      </c>
      <c r="C438" s="6" t="s">
        <v>853</v>
      </c>
      <c r="D438" s="6">
        <v>2.548331876E9</v>
      </c>
      <c r="E438" s="6">
        <v>19081.0</v>
      </c>
      <c r="F438" s="6"/>
    </row>
    <row r="439">
      <c r="A439" s="4">
        <v>44495.55434027778</v>
      </c>
      <c r="B439" s="5" t="s">
        <v>852</v>
      </c>
      <c r="C439" s="6" t="s">
        <v>853</v>
      </c>
      <c r="D439" s="6">
        <v>2.548331876E9</v>
      </c>
      <c r="E439" s="6" t="s">
        <v>854</v>
      </c>
      <c r="F439" s="7" t="s">
        <v>855</v>
      </c>
    </row>
    <row r="440">
      <c r="A440" s="4">
        <v>44496.706712962965</v>
      </c>
      <c r="B440" s="5" t="s">
        <v>856</v>
      </c>
      <c r="C440" s="6" t="s">
        <v>857</v>
      </c>
      <c r="D440" s="6">
        <v>2.157389695E9</v>
      </c>
      <c r="E440" s="6">
        <v>19124.0</v>
      </c>
      <c r="F440" s="6"/>
    </row>
    <row r="441">
      <c r="A441" s="4">
        <v>44496.54008101852</v>
      </c>
      <c r="B441" s="5" t="s">
        <v>856</v>
      </c>
      <c r="C441" s="6" t="s">
        <v>857</v>
      </c>
      <c r="D441" s="6">
        <v>2.157389695E9</v>
      </c>
      <c r="E441" s="6" t="s">
        <v>858</v>
      </c>
      <c r="F441" s="7" t="s">
        <v>200</v>
      </c>
    </row>
    <row r="442">
      <c r="A442" s="4">
        <v>44501.87960648148</v>
      </c>
      <c r="B442" s="5" t="s">
        <v>859</v>
      </c>
      <c r="C442" s="6" t="s">
        <v>860</v>
      </c>
      <c r="D442" s="6" t="s">
        <v>861</v>
      </c>
      <c r="E442" s="6">
        <v>19234.0</v>
      </c>
      <c r="F442" s="6"/>
    </row>
    <row r="443">
      <c r="A443" s="4">
        <v>44501.71298611111</v>
      </c>
      <c r="B443" s="5" t="s">
        <v>859</v>
      </c>
      <c r="C443" s="6" t="s">
        <v>860</v>
      </c>
      <c r="D443" s="6" t="s">
        <v>861</v>
      </c>
      <c r="E443" s="6" t="s">
        <v>862</v>
      </c>
      <c r="F443" s="7" t="s">
        <v>863</v>
      </c>
    </row>
    <row r="444">
      <c r="A444" s="4">
        <v>44502.35025462963</v>
      </c>
      <c r="B444" s="5" t="s">
        <v>864</v>
      </c>
      <c r="C444" s="6" t="s">
        <v>865</v>
      </c>
      <c r="D444" s="6">
        <v>6.094336931E9</v>
      </c>
      <c r="E444" s="6" t="s">
        <v>866</v>
      </c>
      <c r="F444" s="7" t="s">
        <v>17</v>
      </c>
    </row>
    <row r="445">
      <c r="A445" s="4">
        <v>44502.51688657407</v>
      </c>
      <c r="B445" s="5" t="s">
        <v>864</v>
      </c>
      <c r="C445" s="6" t="s">
        <v>865</v>
      </c>
      <c r="D445" s="6">
        <v>6.094336931E9</v>
      </c>
      <c r="E445" s="6">
        <v>19257.0</v>
      </c>
      <c r="F445" s="6"/>
    </row>
    <row r="446">
      <c r="A446" s="4">
        <v>44502.59234953704</v>
      </c>
      <c r="B446" s="5" t="s">
        <v>867</v>
      </c>
      <c r="C446" s="6" t="s">
        <v>868</v>
      </c>
      <c r="D446" s="6">
        <v>4.243168276E9</v>
      </c>
      <c r="E446" s="6" t="s">
        <v>869</v>
      </c>
      <c r="F446" s="7" t="s">
        <v>870</v>
      </c>
    </row>
    <row r="447">
      <c r="A447" s="4">
        <v>44503.977430555555</v>
      </c>
      <c r="B447" s="5" t="s">
        <v>871</v>
      </c>
      <c r="C447" s="6" t="s">
        <v>872</v>
      </c>
      <c r="D447" s="6" t="s">
        <v>873</v>
      </c>
      <c r="E447" s="6">
        <v>19315.0</v>
      </c>
      <c r="F447" s="6"/>
    </row>
    <row r="448">
      <c r="A448" s="4">
        <v>44503.81081018518</v>
      </c>
      <c r="B448" s="5" t="s">
        <v>871</v>
      </c>
      <c r="C448" s="6" t="s">
        <v>872</v>
      </c>
      <c r="D448" s="6" t="s">
        <v>873</v>
      </c>
      <c r="E448" s="6" t="s">
        <v>874</v>
      </c>
      <c r="F448" s="7" t="s">
        <v>200</v>
      </c>
    </row>
    <row r="449">
      <c r="A449" s="4">
        <v>44504.41998842593</v>
      </c>
      <c r="B449" s="5" t="s">
        <v>875</v>
      </c>
      <c r="C449" s="6" t="s">
        <v>876</v>
      </c>
      <c r="D449" s="6">
        <v>8.569933666E9</v>
      </c>
      <c r="E449" s="6" t="s">
        <v>877</v>
      </c>
      <c r="F449" s="7" t="s">
        <v>878</v>
      </c>
    </row>
    <row r="450">
      <c r="A450" s="4">
        <v>44504.44646990741</v>
      </c>
      <c r="B450" s="5" t="s">
        <v>879</v>
      </c>
      <c r="C450" s="6" t="s">
        <v>880</v>
      </c>
      <c r="D450" s="6">
        <v>6.094010796E9</v>
      </c>
      <c r="E450" s="6" t="s">
        <v>881</v>
      </c>
      <c r="F450" s="7" t="s">
        <v>882</v>
      </c>
    </row>
    <row r="451">
      <c r="A451" s="4">
        <v>44504.80332175926</v>
      </c>
      <c r="B451" s="5" t="s">
        <v>883</v>
      </c>
      <c r="C451" s="6" t="s">
        <v>884</v>
      </c>
      <c r="D451" s="6">
        <v>6.093323403E9</v>
      </c>
      <c r="E451" s="6" t="s">
        <v>885</v>
      </c>
      <c r="F451" s="7" t="s">
        <v>886</v>
      </c>
    </row>
    <row r="452">
      <c r="A452" s="4">
        <v>44506.692025462966</v>
      </c>
      <c r="B452" s="5" t="s">
        <v>887</v>
      </c>
      <c r="C452" s="6" t="s">
        <v>888</v>
      </c>
      <c r="D452" s="6" t="s">
        <v>889</v>
      </c>
      <c r="E452" s="6" t="s">
        <v>890</v>
      </c>
      <c r="F452" s="7" t="s">
        <v>891</v>
      </c>
    </row>
    <row r="453">
      <c r="A453" s="4">
        <v>44508.511967592596</v>
      </c>
      <c r="B453" s="5" t="s">
        <v>892</v>
      </c>
      <c r="C453" s="6" t="s">
        <v>893</v>
      </c>
      <c r="D453" s="6">
        <v>8.569053204E9</v>
      </c>
      <c r="E453" s="6">
        <v>19392.0</v>
      </c>
      <c r="F453" s="6"/>
    </row>
    <row r="454">
      <c r="A454" s="4">
        <v>44508.30366898148</v>
      </c>
      <c r="B454" s="5" t="s">
        <v>892</v>
      </c>
      <c r="C454" s="6" t="s">
        <v>893</v>
      </c>
      <c r="D454" s="6">
        <v>8.569053204E9</v>
      </c>
      <c r="E454" s="6" t="s">
        <v>894</v>
      </c>
      <c r="F454" s="7" t="s">
        <v>200</v>
      </c>
    </row>
    <row r="455">
      <c r="A455" s="4">
        <v>44511.82780092592</v>
      </c>
      <c r="B455" s="5" t="s">
        <v>895</v>
      </c>
      <c r="C455" s="6" t="s">
        <v>896</v>
      </c>
      <c r="D455" s="6">
        <v>2.679784029E9</v>
      </c>
      <c r="E455" s="6">
        <v>19510.0</v>
      </c>
      <c r="F455" s="6"/>
    </row>
    <row r="456">
      <c r="A456" s="4">
        <v>44511.61951388889</v>
      </c>
      <c r="B456" s="5" t="s">
        <v>895</v>
      </c>
      <c r="C456" s="6" t="s">
        <v>896</v>
      </c>
      <c r="D456" s="6">
        <v>2.679784029E9</v>
      </c>
      <c r="E456" s="6" t="s">
        <v>897</v>
      </c>
      <c r="F456" s="7" t="s">
        <v>200</v>
      </c>
    </row>
    <row r="457">
      <c r="A457" s="4">
        <v>44512.594976851855</v>
      </c>
      <c r="B457" s="5" t="s">
        <v>898</v>
      </c>
      <c r="C457" s="6" t="s">
        <v>899</v>
      </c>
      <c r="D457" s="6">
        <v>6.09470171E9</v>
      </c>
      <c r="E457" s="6" t="s">
        <v>900</v>
      </c>
      <c r="F457" s="7" t="s">
        <v>901</v>
      </c>
    </row>
    <row r="458">
      <c r="A458" s="4">
        <v>44513.35563657407</v>
      </c>
      <c r="B458" s="5" t="s">
        <v>658</v>
      </c>
      <c r="C458" s="6" t="s">
        <v>659</v>
      </c>
      <c r="D458" s="6">
        <v>7.572141027E9</v>
      </c>
      <c r="E458" s="6" t="s">
        <v>902</v>
      </c>
      <c r="F458" s="7" t="s">
        <v>903</v>
      </c>
    </row>
    <row r="459">
      <c r="A459" s="4">
        <v>44513.72751157408</v>
      </c>
      <c r="B459" s="5" t="s">
        <v>887</v>
      </c>
      <c r="C459" s="6" t="s">
        <v>904</v>
      </c>
      <c r="D459" s="6" t="s">
        <v>889</v>
      </c>
      <c r="E459" s="6">
        <v>19532.0</v>
      </c>
      <c r="F459" s="6"/>
    </row>
    <row r="460">
      <c r="A460" s="4">
        <v>44513.519224537034</v>
      </c>
      <c r="B460" s="5" t="s">
        <v>887</v>
      </c>
      <c r="C460" s="6" t="s">
        <v>904</v>
      </c>
      <c r="D460" s="6" t="s">
        <v>889</v>
      </c>
      <c r="E460" s="6" t="s">
        <v>890</v>
      </c>
      <c r="F460" s="7" t="s">
        <v>200</v>
      </c>
    </row>
    <row r="461">
      <c r="A461" s="4">
        <v>44513.79064814815</v>
      </c>
      <c r="B461" s="5" t="s">
        <v>905</v>
      </c>
      <c r="C461" s="6" t="s">
        <v>906</v>
      </c>
      <c r="D461" s="6">
        <v>2.672435763E9</v>
      </c>
      <c r="E461" s="6" t="s">
        <v>907</v>
      </c>
      <c r="F461" s="7" t="s">
        <v>908</v>
      </c>
    </row>
    <row r="462">
      <c r="A462" s="4">
        <v>44515.14847222222</v>
      </c>
      <c r="B462" s="5" t="s">
        <v>909</v>
      </c>
      <c r="C462" s="6" t="s">
        <v>910</v>
      </c>
      <c r="D462" s="6">
        <v>2.543386841E9</v>
      </c>
      <c r="E462" s="6">
        <v>19572.0</v>
      </c>
      <c r="F462" s="6"/>
    </row>
    <row r="463">
      <c r="A463" s="4">
        <v>44514.94018518519</v>
      </c>
      <c r="B463" s="5" t="s">
        <v>909</v>
      </c>
      <c r="C463" s="6" t="s">
        <v>910</v>
      </c>
      <c r="D463" s="6">
        <v>2.543386841E9</v>
      </c>
      <c r="E463" s="6" t="s">
        <v>911</v>
      </c>
      <c r="F463" s="7" t="s">
        <v>17</v>
      </c>
    </row>
    <row r="464">
      <c r="A464" s="4">
        <v>44522.67053240741</v>
      </c>
      <c r="B464" s="5" t="s">
        <v>912</v>
      </c>
      <c r="C464" s="6" t="s">
        <v>913</v>
      </c>
      <c r="D464" s="6" t="s">
        <v>914</v>
      </c>
      <c r="E464" s="6">
        <v>19781.0</v>
      </c>
      <c r="F464" s="6"/>
    </row>
    <row r="465">
      <c r="A465" s="4">
        <v>44522.462233796294</v>
      </c>
      <c r="B465" s="5" t="s">
        <v>912</v>
      </c>
      <c r="C465" s="6" t="s">
        <v>913</v>
      </c>
      <c r="D465" s="6" t="s">
        <v>914</v>
      </c>
      <c r="E465" s="6" t="s">
        <v>915</v>
      </c>
      <c r="F465" s="7" t="s">
        <v>17</v>
      </c>
    </row>
    <row r="466">
      <c r="A466" s="4">
        <v>44523.00403935185</v>
      </c>
      <c r="B466" s="5" t="s">
        <v>916</v>
      </c>
      <c r="C466" s="6" t="s">
        <v>917</v>
      </c>
      <c r="D466" s="6">
        <v>7.322219801E9</v>
      </c>
      <c r="E466" s="6" t="s">
        <v>918</v>
      </c>
      <c r="F466" s="7" t="s">
        <v>919</v>
      </c>
    </row>
    <row r="467">
      <c r="A467" s="4">
        <v>44526.97002314815</v>
      </c>
      <c r="B467" s="5" t="s">
        <v>920</v>
      </c>
      <c r="C467" s="6" t="s">
        <v>921</v>
      </c>
      <c r="D467" s="6">
        <v>8.569813272E9</v>
      </c>
      <c r="E467" s="6" t="s">
        <v>922</v>
      </c>
      <c r="F467" s="7" t="s">
        <v>923</v>
      </c>
    </row>
    <row r="468">
      <c r="A468" s="4">
        <v>44528.94851851852</v>
      </c>
      <c r="B468" s="5" t="s">
        <v>924</v>
      </c>
      <c r="C468" s="6" t="s">
        <v>925</v>
      </c>
      <c r="D468" s="6">
        <v>8.566671549E9</v>
      </c>
      <c r="E468" s="6">
        <v>19913.0</v>
      </c>
      <c r="F468" s="6"/>
    </row>
    <row r="469">
      <c r="A469" s="4">
        <v>44528.740277777775</v>
      </c>
      <c r="B469" s="5" t="s">
        <v>924</v>
      </c>
      <c r="C469" s="6" t="s">
        <v>925</v>
      </c>
      <c r="D469" s="6">
        <v>8.566671549E9</v>
      </c>
      <c r="E469" s="6" t="s">
        <v>926</v>
      </c>
      <c r="F469" s="7" t="s">
        <v>200</v>
      </c>
    </row>
    <row r="470">
      <c r="A470" s="4">
        <v>44529.06905092593</v>
      </c>
      <c r="B470" s="5" t="s">
        <v>927</v>
      </c>
      <c r="C470" s="6" t="s">
        <v>928</v>
      </c>
      <c r="D470" s="6">
        <v>8.569933198E9</v>
      </c>
      <c r="E470" s="6" t="s">
        <v>929</v>
      </c>
      <c r="F470" s="7" t="s">
        <v>930</v>
      </c>
    </row>
    <row r="471">
      <c r="A471" s="4">
        <v>44530.67758101852</v>
      </c>
      <c r="B471" s="5" t="s">
        <v>931</v>
      </c>
      <c r="C471" s="6" t="s">
        <v>932</v>
      </c>
      <c r="D471" s="6">
        <v>6.092834786E9</v>
      </c>
      <c r="E471" s="6" t="s">
        <v>933</v>
      </c>
      <c r="F471" s="7" t="s">
        <v>17</v>
      </c>
    </row>
    <row r="472">
      <c r="A472" s="4">
        <v>44532.105219907404</v>
      </c>
      <c r="B472" s="5" t="s">
        <v>934</v>
      </c>
      <c r="C472" s="6" t="s">
        <v>337</v>
      </c>
      <c r="D472" s="6">
        <v>8.562172835E9</v>
      </c>
      <c r="E472" s="6" t="s">
        <v>935</v>
      </c>
      <c r="F472" s="7" t="s">
        <v>936</v>
      </c>
    </row>
    <row r="473">
      <c r="A473" s="4">
        <v>44532.31351851852</v>
      </c>
      <c r="B473" s="5" t="s">
        <v>934</v>
      </c>
      <c r="C473" s="6" t="s">
        <v>337</v>
      </c>
      <c r="D473" s="6">
        <v>8.562172835E9</v>
      </c>
      <c r="E473" s="6">
        <v>20023.0</v>
      </c>
      <c r="F473" s="6"/>
    </row>
    <row r="474">
      <c r="A474" s="4">
        <v>44532.49675925926</v>
      </c>
      <c r="B474" s="5" t="s">
        <v>937</v>
      </c>
      <c r="C474" s="6" t="s">
        <v>938</v>
      </c>
      <c r="D474" s="6">
        <v>2.674231479E9</v>
      </c>
      <c r="E474" s="6" t="s">
        <v>939</v>
      </c>
      <c r="F474" s="7" t="s">
        <v>17</v>
      </c>
    </row>
    <row r="475">
      <c r="A475" s="4">
        <v>44534.24391203704</v>
      </c>
      <c r="B475" s="5" t="s">
        <v>940</v>
      </c>
      <c r="C475" s="6" t="s">
        <v>941</v>
      </c>
      <c r="D475" s="6">
        <v>6.094531117E9</v>
      </c>
      <c r="E475" s="6" t="s">
        <v>942</v>
      </c>
      <c r="F475" s="7" t="s">
        <v>943</v>
      </c>
    </row>
    <row r="476">
      <c r="A476" s="4">
        <v>44535.58043981482</v>
      </c>
      <c r="B476" s="5" t="s">
        <v>944</v>
      </c>
      <c r="C476" s="6" t="s">
        <v>945</v>
      </c>
      <c r="D476" s="6">
        <v>1.8563166161E10</v>
      </c>
      <c r="E476" s="6" t="s">
        <v>946</v>
      </c>
      <c r="F476" s="7" t="s">
        <v>947</v>
      </c>
    </row>
    <row r="477">
      <c r="A477" s="4">
        <v>44536.380011574074</v>
      </c>
      <c r="B477" s="5" t="s">
        <v>948</v>
      </c>
      <c r="C477" s="6" t="s">
        <v>949</v>
      </c>
      <c r="D477" s="6">
        <v>4.433620914E9</v>
      </c>
      <c r="E477" s="6" t="s">
        <v>950</v>
      </c>
      <c r="F477" s="7" t="s">
        <v>951</v>
      </c>
    </row>
    <row r="478">
      <c r="A478" s="4">
        <v>44536.59197916667</v>
      </c>
      <c r="B478" s="5" t="s">
        <v>948</v>
      </c>
      <c r="C478" s="6" t="s">
        <v>949</v>
      </c>
      <c r="D478" s="6">
        <v>4.433620914E9</v>
      </c>
      <c r="E478" s="6">
        <v>20120.0</v>
      </c>
      <c r="F478" s="6"/>
    </row>
    <row r="479">
      <c r="A479" s="4">
        <v>44536.3837037037</v>
      </c>
      <c r="B479" s="5" t="s">
        <v>948</v>
      </c>
      <c r="C479" s="6" t="s">
        <v>949</v>
      </c>
      <c r="D479" s="6">
        <v>4.433620914E9</v>
      </c>
      <c r="E479" s="6" t="s">
        <v>950</v>
      </c>
      <c r="F479" s="7" t="s">
        <v>200</v>
      </c>
    </row>
    <row r="480">
      <c r="A480" s="4">
        <v>44538.33373842593</v>
      </c>
      <c r="B480" s="5" t="s">
        <v>952</v>
      </c>
      <c r="C480" s="6" t="s">
        <v>953</v>
      </c>
      <c r="D480" s="6">
        <v>2.675197041E9</v>
      </c>
      <c r="E480" s="6" t="s">
        <v>954</v>
      </c>
      <c r="F480" s="7" t="s">
        <v>955</v>
      </c>
    </row>
    <row r="481">
      <c r="A481" s="4">
        <v>44539.418958333335</v>
      </c>
      <c r="B481" s="5" t="s">
        <v>956</v>
      </c>
      <c r="C481" s="6" t="s">
        <v>957</v>
      </c>
      <c r="D481" s="6">
        <v>8.56831851E9</v>
      </c>
      <c r="E481" s="6" t="s">
        <v>958</v>
      </c>
      <c r="F481" s="7" t="s">
        <v>959</v>
      </c>
    </row>
    <row r="482">
      <c r="A482" s="4">
        <v>44539.627858796295</v>
      </c>
      <c r="B482" s="5" t="s">
        <v>956</v>
      </c>
      <c r="C482" s="6" t="s">
        <v>960</v>
      </c>
      <c r="D482" s="6">
        <v>8.56831851E9</v>
      </c>
      <c r="E482" s="6">
        <v>20218.0</v>
      </c>
      <c r="F482" s="6"/>
    </row>
    <row r="483">
      <c r="A483" s="4">
        <v>44539.419583333336</v>
      </c>
      <c r="B483" s="5" t="s">
        <v>956</v>
      </c>
      <c r="C483" s="6" t="s">
        <v>960</v>
      </c>
      <c r="D483" s="6">
        <v>8.56831851E9</v>
      </c>
      <c r="E483" s="6" t="s">
        <v>958</v>
      </c>
      <c r="F483" s="7" t="s">
        <v>959</v>
      </c>
    </row>
    <row r="484">
      <c r="A484" s="4">
        <v>44542.87399305555</v>
      </c>
      <c r="B484" s="5" t="s">
        <v>961</v>
      </c>
      <c r="C484" s="6" t="s">
        <v>962</v>
      </c>
      <c r="D484" s="6">
        <v>2.678080028E9</v>
      </c>
      <c r="E484" s="6" t="s">
        <v>963</v>
      </c>
      <c r="F484" s="7" t="s">
        <v>964</v>
      </c>
    </row>
    <row r="485">
      <c r="A485" s="4">
        <v>44548.87494212963</v>
      </c>
      <c r="B485" s="5" t="s">
        <v>965</v>
      </c>
      <c r="C485" s="6" t="s">
        <v>966</v>
      </c>
      <c r="D485" s="6" t="s">
        <v>967</v>
      </c>
      <c r="E485" s="6">
        <v>20447.0</v>
      </c>
      <c r="F485" s="6"/>
    </row>
    <row r="486">
      <c r="A486" s="4">
        <v>44548.66663194444</v>
      </c>
      <c r="B486" s="5" t="s">
        <v>965</v>
      </c>
      <c r="C486" s="6" t="s">
        <v>966</v>
      </c>
      <c r="D486" s="6" t="s">
        <v>967</v>
      </c>
      <c r="E486" s="6" t="s">
        <v>968</v>
      </c>
      <c r="F486" s="7" t="s">
        <v>969</v>
      </c>
    </row>
    <row r="487">
      <c r="A487" s="4">
        <v>44550.772465277776</v>
      </c>
      <c r="B487" s="5" t="s">
        <v>970</v>
      </c>
      <c r="C487" s="6" t="s">
        <v>971</v>
      </c>
      <c r="D487" s="6">
        <v>2.156309497E9</v>
      </c>
      <c r="E487" s="6" t="s">
        <v>972</v>
      </c>
      <c r="F487" s="7" t="s">
        <v>973</v>
      </c>
    </row>
    <row r="488">
      <c r="A488" s="4">
        <v>44551.61424768518</v>
      </c>
      <c r="B488" s="5" t="s">
        <v>974</v>
      </c>
      <c r="C488" s="6" t="s">
        <v>127</v>
      </c>
      <c r="D488" s="6">
        <v>8.563083245E9</v>
      </c>
      <c r="E488" s="6">
        <v>20514.0</v>
      </c>
      <c r="F488" s="6"/>
    </row>
    <row r="489">
      <c r="A489" s="4">
        <v>44551.40594907408</v>
      </c>
      <c r="B489" s="5" t="s">
        <v>974</v>
      </c>
      <c r="C489" s="6" t="s">
        <v>127</v>
      </c>
      <c r="D489" s="6">
        <v>8.563083245E9</v>
      </c>
      <c r="E489" s="6" t="s">
        <v>975</v>
      </c>
      <c r="F489" s="7" t="s">
        <v>976</v>
      </c>
    </row>
    <row r="490">
      <c r="A490" s="4">
        <v>44551.49673611111</v>
      </c>
      <c r="B490" s="5" t="s">
        <v>977</v>
      </c>
      <c r="C490" s="6" t="s">
        <v>978</v>
      </c>
      <c r="D490" s="6">
        <v>2.153598775E9</v>
      </c>
      <c r="E490" s="6" t="s">
        <v>979</v>
      </c>
      <c r="F490" s="7" t="s">
        <v>980</v>
      </c>
    </row>
    <row r="491">
      <c r="A491" s="4">
        <v>44552.22697916667</v>
      </c>
      <c r="B491" s="5" t="s">
        <v>981</v>
      </c>
      <c r="C491" s="6" t="s">
        <v>982</v>
      </c>
      <c r="D491" s="6">
        <v>8.565629495E9</v>
      </c>
      <c r="E491" s="6" t="s">
        <v>983</v>
      </c>
      <c r="F491" s="7" t="s">
        <v>984</v>
      </c>
    </row>
    <row r="492">
      <c r="A492" s="4">
        <v>44553.36549768518</v>
      </c>
      <c r="B492" s="5" t="s">
        <v>985</v>
      </c>
      <c r="C492" s="6" t="s">
        <v>986</v>
      </c>
      <c r="D492" s="6">
        <v>6.092135716E9</v>
      </c>
      <c r="E492" s="6" t="s">
        <v>987</v>
      </c>
      <c r="F492" s="7" t="s">
        <v>988</v>
      </c>
    </row>
    <row r="493">
      <c r="A493" s="4">
        <v>44555.72954861111</v>
      </c>
      <c r="B493" s="5" t="s">
        <v>989</v>
      </c>
      <c r="C493" s="6" t="s">
        <v>990</v>
      </c>
      <c r="D493" s="6">
        <v>7.323062988E9</v>
      </c>
      <c r="E493" s="6" t="s">
        <v>991</v>
      </c>
      <c r="F493" s="7" t="s">
        <v>992</v>
      </c>
    </row>
    <row r="494">
      <c r="A494" s="4">
        <v>44557.597337962965</v>
      </c>
      <c r="B494" s="5" t="s">
        <v>993</v>
      </c>
      <c r="C494" s="6" t="s">
        <v>994</v>
      </c>
      <c r="D494" s="6">
        <v>5.707301982E9</v>
      </c>
      <c r="E494" s="6">
        <v>20636.0</v>
      </c>
      <c r="F494" s="6"/>
    </row>
    <row r="495">
      <c r="A495" s="4">
        <v>44557.389016203706</v>
      </c>
      <c r="B495" s="5" t="s">
        <v>993</v>
      </c>
      <c r="C495" s="6" t="s">
        <v>994</v>
      </c>
      <c r="D495" s="6">
        <v>5.707301982E9</v>
      </c>
      <c r="E495" s="6" t="s">
        <v>995</v>
      </c>
      <c r="F495" s="7" t="s">
        <v>17</v>
      </c>
    </row>
    <row r="496">
      <c r="A496" s="4">
        <v>44558.37430555555</v>
      </c>
      <c r="B496" s="5" t="s">
        <v>996</v>
      </c>
      <c r="C496" s="6" t="s">
        <v>997</v>
      </c>
      <c r="D496" s="6">
        <v>6.096179642E9</v>
      </c>
      <c r="E496" s="6">
        <v>20655.0</v>
      </c>
      <c r="F496" s="6"/>
    </row>
    <row r="497">
      <c r="A497" s="4">
        <v>44558.16600694445</v>
      </c>
      <c r="B497" s="5" t="s">
        <v>996</v>
      </c>
      <c r="C497" s="6" t="s">
        <v>997</v>
      </c>
      <c r="D497" s="6">
        <v>6.096179642E9</v>
      </c>
      <c r="E497" s="6" t="s">
        <v>998</v>
      </c>
      <c r="F497" s="7" t="s">
        <v>999</v>
      </c>
    </row>
    <row r="498">
      <c r="A498" s="4">
        <v>44560.02980324074</v>
      </c>
      <c r="B498" s="5" t="s">
        <v>1000</v>
      </c>
      <c r="C498" s="6" t="s">
        <v>1001</v>
      </c>
      <c r="D498" s="6">
        <v>8.569041304E9</v>
      </c>
      <c r="E498" s="6" t="s">
        <v>1002</v>
      </c>
      <c r="F498" s="7" t="s">
        <v>1003</v>
      </c>
    </row>
    <row r="499">
      <c r="A499" s="4">
        <v>44563.4796412037</v>
      </c>
      <c r="B499" s="5" t="s">
        <v>1004</v>
      </c>
      <c r="C499" s="6" t="s">
        <v>1005</v>
      </c>
      <c r="D499" s="6">
        <v>8.563162868E9</v>
      </c>
      <c r="E499" s="6" t="s">
        <v>1006</v>
      </c>
      <c r="F499" s="7" t="s">
        <v>17</v>
      </c>
    </row>
    <row r="500">
      <c r="A500" s="4">
        <v>44566.734085648146</v>
      </c>
      <c r="B500" s="5" t="s">
        <v>1007</v>
      </c>
      <c r="C500" s="6" t="s">
        <v>1008</v>
      </c>
      <c r="D500" s="6">
        <v>2.153133045E9</v>
      </c>
      <c r="E500" s="6" t="s">
        <v>1009</v>
      </c>
      <c r="F500" s="7" t="s">
        <v>1010</v>
      </c>
    </row>
    <row r="501">
      <c r="A501" s="4">
        <v>44566.89759259259</v>
      </c>
      <c r="B501" s="5" t="s">
        <v>1011</v>
      </c>
      <c r="C501" s="6" t="s">
        <v>868</v>
      </c>
      <c r="D501" s="6">
        <v>4.243168276E9</v>
      </c>
      <c r="E501" s="6" t="s">
        <v>869</v>
      </c>
      <c r="F501" s="7" t="s">
        <v>1012</v>
      </c>
    </row>
    <row r="502">
      <c r="A502" s="4">
        <v>44568.05590277778</v>
      </c>
      <c r="B502" s="5" t="s">
        <v>1013</v>
      </c>
      <c r="C502" s="6" t="s">
        <v>1014</v>
      </c>
      <c r="D502" s="6">
        <v>9.084130234E9</v>
      </c>
      <c r="E502" s="6" t="s">
        <v>1015</v>
      </c>
      <c r="F502" s="7" t="s">
        <v>1016</v>
      </c>
    </row>
    <row r="503">
      <c r="A503" s="4">
        <v>44569.56108796296</v>
      </c>
      <c r="B503" s="5" t="s">
        <v>1017</v>
      </c>
      <c r="C503" s="6" t="s">
        <v>1018</v>
      </c>
      <c r="D503" s="6">
        <v>6.099800369E9</v>
      </c>
      <c r="E503" s="6" t="s">
        <v>1019</v>
      </c>
      <c r="F503" s="7" t="s">
        <v>1020</v>
      </c>
    </row>
    <row r="504">
      <c r="A504" s="4">
        <v>44571.062627314815</v>
      </c>
      <c r="B504" s="5" t="s">
        <v>1021</v>
      </c>
      <c r="C504" s="6" t="s">
        <v>1022</v>
      </c>
      <c r="D504" s="6">
        <v>8.5690635E9</v>
      </c>
      <c r="E504" s="6">
        <v>20907.0</v>
      </c>
      <c r="F504" s="6"/>
    </row>
    <row r="505">
      <c r="A505" s="4">
        <v>44570.854409722226</v>
      </c>
      <c r="B505" s="5" t="s">
        <v>1021</v>
      </c>
      <c r="C505" s="6" t="s">
        <v>1022</v>
      </c>
      <c r="D505" s="6">
        <v>8.5690635E9</v>
      </c>
      <c r="E505" s="6" t="s">
        <v>1023</v>
      </c>
      <c r="F505" s="7" t="s">
        <v>1024</v>
      </c>
    </row>
    <row r="506">
      <c r="A506" s="4">
        <v>44570.906875</v>
      </c>
      <c r="B506" s="5" t="s">
        <v>1025</v>
      </c>
      <c r="C506" s="6" t="s">
        <v>1026</v>
      </c>
      <c r="D506" s="6">
        <v>2.675846565E9</v>
      </c>
      <c r="E506" s="6" t="s">
        <v>1027</v>
      </c>
      <c r="F506" s="7" t="s">
        <v>1028</v>
      </c>
    </row>
    <row r="507">
      <c r="A507" s="4">
        <v>44576.53649305556</v>
      </c>
      <c r="B507" s="5" t="s">
        <v>1029</v>
      </c>
      <c r="C507" s="6" t="s">
        <v>1030</v>
      </c>
      <c r="D507" s="6">
        <v>6.025700348E9</v>
      </c>
      <c r="E507" s="6">
        <v>21010.0</v>
      </c>
      <c r="F507" s="6"/>
    </row>
    <row r="508">
      <c r="A508" s="4">
        <v>44576.32818287037</v>
      </c>
      <c r="B508" s="5" t="s">
        <v>1029</v>
      </c>
      <c r="C508" s="6" t="s">
        <v>1030</v>
      </c>
      <c r="D508" s="6">
        <v>6.025700348E9</v>
      </c>
      <c r="E508" s="6" t="s">
        <v>1031</v>
      </c>
      <c r="F508" s="7" t="s">
        <v>200</v>
      </c>
    </row>
    <row r="509">
      <c r="A509" s="4">
        <v>44578.016064814816</v>
      </c>
      <c r="B509" s="5" t="s">
        <v>1032</v>
      </c>
      <c r="C509" s="6" t="s">
        <v>1033</v>
      </c>
      <c r="D509" s="6">
        <v>8.56263822E9</v>
      </c>
      <c r="E509" s="6" t="s">
        <v>1034</v>
      </c>
      <c r="F509" s="7" t="s">
        <v>1035</v>
      </c>
    </row>
    <row r="510">
      <c r="A510" s="4">
        <v>44579.036782407406</v>
      </c>
      <c r="B510" s="5" t="s">
        <v>1036</v>
      </c>
      <c r="C510" s="6" t="s">
        <v>1037</v>
      </c>
      <c r="D510" s="6" t="s">
        <v>1038</v>
      </c>
      <c r="E510" s="6">
        <v>21072.0</v>
      </c>
      <c r="F510" s="6"/>
    </row>
    <row r="511">
      <c r="A511" s="4">
        <v>44578.82847222222</v>
      </c>
      <c r="B511" s="5" t="s">
        <v>1036</v>
      </c>
      <c r="C511" s="6" t="s">
        <v>1037</v>
      </c>
      <c r="D511" s="6" t="s">
        <v>1038</v>
      </c>
      <c r="E511" s="6" t="s">
        <v>1039</v>
      </c>
      <c r="F511" s="7" t="s">
        <v>17</v>
      </c>
    </row>
    <row r="512">
      <c r="A512" s="4">
        <v>44580.514756944445</v>
      </c>
      <c r="B512" s="5" t="s">
        <v>1040</v>
      </c>
      <c r="C512" s="6" t="s">
        <v>1041</v>
      </c>
      <c r="D512" s="6">
        <v>8.562468095E9</v>
      </c>
      <c r="E512" s="6">
        <v>21109.0</v>
      </c>
      <c r="F512" s="6"/>
    </row>
    <row r="513">
      <c r="A513" s="4">
        <v>44580.30645833333</v>
      </c>
      <c r="B513" s="5" t="s">
        <v>1040</v>
      </c>
      <c r="C513" s="6" t="s">
        <v>1041</v>
      </c>
      <c r="D513" s="6">
        <v>8.562468095E9</v>
      </c>
      <c r="E513" s="6" t="s">
        <v>1042</v>
      </c>
      <c r="F513" s="7" t="s">
        <v>17</v>
      </c>
    </row>
    <row r="514">
      <c r="A514" s="4">
        <v>44580.68952546296</v>
      </c>
      <c r="B514" s="5" t="s">
        <v>1043</v>
      </c>
      <c r="C514" s="6" t="s">
        <v>1044</v>
      </c>
      <c r="D514" s="6">
        <v>2.673200446E9</v>
      </c>
      <c r="E514" s="6">
        <v>21118.0</v>
      </c>
      <c r="F514" s="6"/>
    </row>
    <row r="515">
      <c r="A515" s="4">
        <v>44580.48121527778</v>
      </c>
      <c r="B515" s="5" t="s">
        <v>1043</v>
      </c>
      <c r="C515" s="6" t="s">
        <v>1044</v>
      </c>
      <c r="D515" s="6">
        <v>2.673200446E9</v>
      </c>
      <c r="E515" s="6" t="s">
        <v>1045</v>
      </c>
      <c r="F515" s="7" t="s">
        <v>1046</v>
      </c>
    </row>
    <row r="516">
      <c r="A516" s="4">
        <v>44581.23467592592</v>
      </c>
      <c r="B516" s="5" t="s">
        <v>1047</v>
      </c>
      <c r="C516" s="6" t="s">
        <v>1048</v>
      </c>
      <c r="D516" s="6">
        <v>2.152605554E9</v>
      </c>
      <c r="E516" s="6">
        <v>21135.0</v>
      </c>
      <c r="F516" s="6"/>
    </row>
    <row r="517">
      <c r="A517" s="4">
        <v>44581.02637731482</v>
      </c>
      <c r="B517" s="5" t="s">
        <v>1047</v>
      </c>
      <c r="C517" s="6" t="s">
        <v>1048</v>
      </c>
      <c r="D517" s="6">
        <v>2.152605554E9</v>
      </c>
      <c r="E517" s="6" t="s">
        <v>1049</v>
      </c>
      <c r="F517" s="7" t="s">
        <v>1050</v>
      </c>
    </row>
    <row r="518">
      <c r="A518" s="4">
        <v>44581.09287037037</v>
      </c>
      <c r="B518" s="5" t="s">
        <v>1051</v>
      </c>
      <c r="C518" s="6" t="s">
        <v>1052</v>
      </c>
      <c r="D518" s="6">
        <v>2.406726581E9</v>
      </c>
      <c r="E518" s="6" t="s">
        <v>1053</v>
      </c>
      <c r="F518" s="7" t="s">
        <v>1054</v>
      </c>
    </row>
    <row r="519">
      <c r="A519" s="4">
        <v>44581.093206018515</v>
      </c>
      <c r="B519" s="5" t="s">
        <v>1051</v>
      </c>
      <c r="C519" s="6" t="s">
        <v>1055</v>
      </c>
      <c r="D519" s="6">
        <v>2.406726581E9</v>
      </c>
      <c r="E519" s="6" t="s">
        <v>1053</v>
      </c>
      <c r="F519" s="7" t="s">
        <v>1054</v>
      </c>
    </row>
    <row r="520">
      <c r="A520" s="4">
        <v>44582.86767361111</v>
      </c>
      <c r="B520" s="5" t="s">
        <v>1056</v>
      </c>
      <c r="C520" s="6" t="s">
        <v>1057</v>
      </c>
      <c r="D520" s="6"/>
      <c r="E520" s="6" t="s">
        <v>1058</v>
      </c>
      <c r="F520" s="7" t="s">
        <v>1059</v>
      </c>
    </row>
    <row r="521">
      <c r="A521" s="4">
        <v>44585.594826388886</v>
      </c>
      <c r="B521" s="5" t="s">
        <v>1060</v>
      </c>
      <c r="C521" s="6" t="s">
        <v>1061</v>
      </c>
      <c r="D521" s="6">
        <v>8.565342726E9</v>
      </c>
      <c r="E521" s="6" t="s">
        <v>1062</v>
      </c>
      <c r="F521" s="7" t="s">
        <v>1063</v>
      </c>
    </row>
    <row r="522">
      <c r="A522" s="4">
        <v>44585.771157407406</v>
      </c>
      <c r="B522" s="5" t="s">
        <v>1064</v>
      </c>
      <c r="C522" s="6" t="s">
        <v>1065</v>
      </c>
      <c r="D522" s="6">
        <v>8.565351479E9</v>
      </c>
      <c r="E522" s="6" t="s">
        <v>1066</v>
      </c>
      <c r="F522" s="7" t="s">
        <v>1067</v>
      </c>
    </row>
    <row r="523">
      <c r="A523" s="4">
        <v>44585.78344907407</v>
      </c>
      <c r="B523" s="5" t="s">
        <v>1068</v>
      </c>
      <c r="C523" s="6" t="s">
        <v>1069</v>
      </c>
      <c r="D523" s="6">
        <v>8.569061201E9</v>
      </c>
      <c r="E523" s="6" t="s">
        <v>1070</v>
      </c>
      <c r="F523" s="7" t="s">
        <v>1071</v>
      </c>
    </row>
    <row r="524">
      <c r="A524" s="4">
        <v>44587.071238425924</v>
      </c>
      <c r="B524" s="5" t="s">
        <v>1072</v>
      </c>
      <c r="C524" s="6" t="s">
        <v>1073</v>
      </c>
      <c r="D524" s="6">
        <v>6.09970639E9</v>
      </c>
      <c r="E524" s="6">
        <v>21266.0</v>
      </c>
      <c r="F524" s="6"/>
    </row>
    <row r="525">
      <c r="A525" s="4">
        <v>44586.86295138889</v>
      </c>
      <c r="B525" s="5" t="s">
        <v>1072</v>
      </c>
      <c r="C525" s="6" t="s">
        <v>1073</v>
      </c>
      <c r="D525" s="6">
        <v>6.09970639E9</v>
      </c>
      <c r="E525" s="6" t="s">
        <v>1074</v>
      </c>
      <c r="F525" s="7" t="s">
        <v>200</v>
      </c>
    </row>
    <row r="526">
      <c r="A526" s="4">
        <v>44586.90688657408</v>
      </c>
      <c r="B526" s="5" t="s">
        <v>1075</v>
      </c>
      <c r="C526" s="6" t="s">
        <v>1076</v>
      </c>
      <c r="D526" s="6">
        <v>6.783135728E9</v>
      </c>
      <c r="E526" s="6" t="s">
        <v>1077</v>
      </c>
      <c r="F526" s="7" t="s">
        <v>1078</v>
      </c>
    </row>
    <row r="527">
      <c r="A527" s="4">
        <v>44587.79721064815</v>
      </c>
      <c r="B527" s="5" t="s">
        <v>1079</v>
      </c>
      <c r="C527" s="6" t="s">
        <v>1080</v>
      </c>
      <c r="D527" s="6" t="s">
        <v>1081</v>
      </c>
      <c r="E527" s="6">
        <v>21279.0</v>
      </c>
      <c r="F527" s="6"/>
    </row>
    <row r="528">
      <c r="A528" s="4">
        <v>44587.58892361111</v>
      </c>
      <c r="B528" s="5" t="s">
        <v>1079</v>
      </c>
      <c r="C528" s="6" t="s">
        <v>1080</v>
      </c>
      <c r="D528" s="6" t="s">
        <v>1081</v>
      </c>
      <c r="E528" s="6" t="s">
        <v>1082</v>
      </c>
      <c r="F528" s="7" t="s">
        <v>1083</v>
      </c>
    </row>
    <row r="529">
      <c r="A529" s="4">
        <v>44587.871412037035</v>
      </c>
      <c r="B529" s="5" t="s">
        <v>1084</v>
      </c>
      <c r="C529" s="6" t="s">
        <v>1085</v>
      </c>
      <c r="D529" s="6">
        <v>8.566026535E9</v>
      </c>
      <c r="E529" s="6" t="s">
        <v>1086</v>
      </c>
      <c r="F529" s="7" t="s">
        <v>1087</v>
      </c>
    </row>
    <row r="530">
      <c r="A530" s="4">
        <v>44589.13179398148</v>
      </c>
      <c r="B530" s="5" t="s">
        <v>1088</v>
      </c>
      <c r="C530" s="6" t="s">
        <v>1089</v>
      </c>
      <c r="D530" s="6">
        <v>2.675064878E9</v>
      </c>
      <c r="E530" s="6">
        <v>21307.0</v>
      </c>
      <c r="F530" s="6"/>
    </row>
    <row r="531">
      <c r="A531" s="4">
        <v>44588.92350694445</v>
      </c>
      <c r="B531" s="5" t="s">
        <v>1088</v>
      </c>
      <c r="C531" s="6" t="s">
        <v>1089</v>
      </c>
      <c r="D531" s="6">
        <v>2.675064878E9</v>
      </c>
      <c r="E531" s="6" t="s">
        <v>1090</v>
      </c>
      <c r="F531" s="7" t="s">
        <v>17</v>
      </c>
    </row>
    <row r="532">
      <c r="A532" s="4">
        <v>44592.3</v>
      </c>
      <c r="B532" s="5" t="s">
        <v>1091</v>
      </c>
      <c r="C532" s="6" t="s">
        <v>1092</v>
      </c>
      <c r="D532" s="6">
        <v>8.568212996E9</v>
      </c>
      <c r="E532" s="6" t="s">
        <v>1093</v>
      </c>
      <c r="F532" s="7" t="s">
        <v>1094</v>
      </c>
    </row>
    <row r="533">
      <c r="A533" s="4">
        <v>44595.17071759259</v>
      </c>
      <c r="B533" s="5" t="s">
        <v>1095</v>
      </c>
      <c r="C533" s="6" t="s">
        <v>1096</v>
      </c>
      <c r="D533" s="6">
        <v>6.097921686E9</v>
      </c>
      <c r="E533" s="6" t="s">
        <v>1097</v>
      </c>
      <c r="F533" s="7" t="s">
        <v>1098</v>
      </c>
    </row>
    <row r="534">
      <c r="A534" s="4">
        <v>44595.47056712963</v>
      </c>
      <c r="B534" s="5" t="s">
        <v>1099</v>
      </c>
      <c r="C534" s="6" t="s">
        <v>1100</v>
      </c>
      <c r="D534" s="6">
        <v>6.095260423E9</v>
      </c>
      <c r="E534" s="6" t="s">
        <v>1101</v>
      </c>
      <c r="F534" s="7" t="s">
        <v>1102</v>
      </c>
    </row>
    <row r="535">
      <c r="A535" s="4">
        <v>44595.85</v>
      </c>
      <c r="B535" s="5" t="s">
        <v>1103</v>
      </c>
      <c r="C535" s="6" t="s">
        <v>1104</v>
      </c>
      <c r="D535" s="6">
        <v>9.519929087E9</v>
      </c>
      <c r="E535" s="6" t="s">
        <v>1105</v>
      </c>
      <c r="F535" s="7" t="s">
        <v>1106</v>
      </c>
    </row>
    <row r="536">
      <c r="A536" s="4">
        <v>44596.947071759256</v>
      </c>
      <c r="B536" s="5" t="s">
        <v>1107</v>
      </c>
      <c r="C536" s="6" t="s">
        <v>1108</v>
      </c>
      <c r="D536" s="6">
        <v>6.094247279E9</v>
      </c>
      <c r="E536" s="6" t="s">
        <v>1109</v>
      </c>
      <c r="F536" s="7" t="s">
        <v>1110</v>
      </c>
    </row>
    <row r="537">
      <c r="A537" s="4">
        <v>44598.86226851852</v>
      </c>
      <c r="B537" s="5" t="s">
        <v>1111</v>
      </c>
      <c r="C537" s="6" t="s">
        <v>1112</v>
      </c>
      <c r="D537" s="6">
        <v>6.099158189E9</v>
      </c>
      <c r="E537" s="6" t="s">
        <v>1113</v>
      </c>
      <c r="F537" s="7" t="s">
        <v>17</v>
      </c>
    </row>
    <row r="538">
      <c r="A538" s="4">
        <v>44599.082349537035</v>
      </c>
      <c r="B538" s="5" t="s">
        <v>1114</v>
      </c>
      <c r="C538" s="6" t="s">
        <v>1115</v>
      </c>
      <c r="D538" s="6">
        <v>2.672277062E9</v>
      </c>
      <c r="E538" s="6" t="s">
        <v>1116</v>
      </c>
      <c r="F538" s="7" t="s">
        <v>1117</v>
      </c>
    </row>
    <row r="539">
      <c r="A539" s="4">
        <v>44602.6977662037</v>
      </c>
      <c r="B539" s="5" t="s">
        <v>1118</v>
      </c>
      <c r="C539" s="6" t="s">
        <v>1119</v>
      </c>
      <c r="D539" s="6">
        <v>6.094646315E9</v>
      </c>
      <c r="E539" s="6" t="s">
        <v>1120</v>
      </c>
      <c r="F539" s="7" t="s">
        <v>17</v>
      </c>
    </row>
    <row r="540">
      <c r="A540" s="4">
        <v>44603.16357638889</v>
      </c>
      <c r="B540" s="5" t="s">
        <v>1121</v>
      </c>
      <c r="C540" s="6" t="s">
        <v>1122</v>
      </c>
      <c r="D540" s="6">
        <v>6.09456964E9</v>
      </c>
      <c r="E540" s="6">
        <v>21622.0</v>
      </c>
      <c r="F540" s="6"/>
    </row>
    <row r="541">
      <c r="A541" s="4">
        <v>44602.95528935185</v>
      </c>
      <c r="B541" s="5" t="s">
        <v>1121</v>
      </c>
      <c r="C541" s="6" t="s">
        <v>1122</v>
      </c>
      <c r="D541" s="6">
        <v>6.09456964E9</v>
      </c>
      <c r="E541" s="6" t="s">
        <v>1123</v>
      </c>
      <c r="F541" s="7" t="s">
        <v>1124</v>
      </c>
    </row>
    <row r="542">
      <c r="A542" s="4">
        <v>44604.83091435185</v>
      </c>
      <c r="B542" s="5" t="s">
        <v>1125</v>
      </c>
      <c r="C542" s="6" t="s">
        <v>1126</v>
      </c>
      <c r="D542" s="6">
        <v>8.566149114E9</v>
      </c>
      <c r="E542" s="6" t="s">
        <v>1127</v>
      </c>
      <c r="F542" s="7" t="s">
        <v>1128</v>
      </c>
    </row>
    <row r="543">
      <c r="A543" s="4">
        <v>44605.04146990741</v>
      </c>
      <c r="B543" s="5" t="s">
        <v>1129</v>
      </c>
      <c r="C543" s="6" t="s">
        <v>1126</v>
      </c>
      <c r="D543" s="6">
        <v>8.566149114E9</v>
      </c>
      <c r="E543" s="6">
        <v>21653.0</v>
      </c>
      <c r="F543" s="6"/>
    </row>
    <row r="544">
      <c r="A544" s="4">
        <v>44604.83320601852</v>
      </c>
      <c r="B544" s="5" t="s">
        <v>1129</v>
      </c>
      <c r="C544" s="6" t="s">
        <v>1126</v>
      </c>
      <c r="D544" s="6">
        <v>8.566149114E9</v>
      </c>
      <c r="E544" s="6" t="s">
        <v>1127</v>
      </c>
      <c r="F544" s="7" t="s">
        <v>200</v>
      </c>
    </row>
    <row r="545">
      <c r="A545" s="4">
        <v>44605.04324074074</v>
      </c>
      <c r="B545" s="5" t="s">
        <v>1129</v>
      </c>
      <c r="C545" s="6" t="s">
        <v>1126</v>
      </c>
      <c r="D545" s="6">
        <v>8.563947355E9</v>
      </c>
      <c r="E545" s="6">
        <v>21654.0</v>
      </c>
      <c r="F545" s="6"/>
    </row>
    <row r="546">
      <c r="A546" s="4">
        <v>44604.83497685185</v>
      </c>
      <c r="B546" s="5" t="s">
        <v>1129</v>
      </c>
      <c r="C546" s="6" t="s">
        <v>1126</v>
      </c>
      <c r="D546" s="6">
        <v>8.563947355E9</v>
      </c>
      <c r="E546" s="6" t="s">
        <v>1130</v>
      </c>
      <c r="F546" s="7" t="s">
        <v>200</v>
      </c>
    </row>
    <row r="547">
      <c r="A547" s="4">
        <v>44606.69252314815</v>
      </c>
      <c r="B547" s="5" t="s">
        <v>1131</v>
      </c>
      <c r="C547" s="6" t="s">
        <v>1132</v>
      </c>
      <c r="D547" s="6">
        <v>6.094704948E9</v>
      </c>
      <c r="E547" s="6" t="s">
        <v>1133</v>
      </c>
      <c r="F547" s="7" t="s">
        <v>17</v>
      </c>
    </row>
    <row r="548">
      <c r="A548" s="4">
        <v>44607.35239583333</v>
      </c>
      <c r="B548" s="5" t="s">
        <v>1134</v>
      </c>
      <c r="C548" s="6" t="s">
        <v>1135</v>
      </c>
      <c r="D548" s="6">
        <v>8.568794096E9</v>
      </c>
      <c r="E548" s="6" t="s">
        <v>1136</v>
      </c>
      <c r="F548" s="7" t="s">
        <v>1137</v>
      </c>
    </row>
    <row r="549">
      <c r="A549" s="4">
        <v>44607.62876157407</v>
      </c>
      <c r="B549" s="5" t="s">
        <v>1138</v>
      </c>
      <c r="C549" s="6" t="s">
        <v>1139</v>
      </c>
      <c r="D549" s="6">
        <v>8.564260725E9</v>
      </c>
      <c r="E549" s="6" t="s">
        <v>1140</v>
      </c>
      <c r="F549" s="7" t="s">
        <v>1141</v>
      </c>
    </row>
    <row r="550">
      <c r="A550" s="4">
        <v>44608.66422453704</v>
      </c>
      <c r="B550" s="5" t="s">
        <v>1142</v>
      </c>
      <c r="C550" s="6" t="s">
        <v>1143</v>
      </c>
      <c r="D550" s="6">
        <v>8.565775705E9</v>
      </c>
      <c r="E550" s="6">
        <v>21756.0</v>
      </c>
      <c r="F550" s="6"/>
    </row>
    <row r="551">
      <c r="A551" s="4">
        <v>44608.45594907407</v>
      </c>
      <c r="B551" s="5" t="s">
        <v>1142</v>
      </c>
      <c r="C551" s="6" t="s">
        <v>1143</v>
      </c>
      <c r="D551" s="6">
        <v>8.565775705E9</v>
      </c>
      <c r="E551" s="6" t="s">
        <v>1144</v>
      </c>
      <c r="F551" s="7" t="s">
        <v>17</v>
      </c>
    </row>
    <row r="552">
      <c r="A552" s="4">
        <v>44608.7575</v>
      </c>
      <c r="B552" s="5" t="s">
        <v>1145</v>
      </c>
      <c r="C552" s="6" t="s">
        <v>1146</v>
      </c>
      <c r="D552" s="6">
        <v>8.563798986E9</v>
      </c>
      <c r="E552" s="6" t="s">
        <v>1147</v>
      </c>
      <c r="F552" s="7" t="s">
        <v>1148</v>
      </c>
    </row>
    <row r="553">
      <c r="A553" s="4">
        <v>44611.85109953704</v>
      </c>
      <c r="B553" s="5" t="s">
        <v>1149</v>
      </c>
      <c r="C553" s="6" t="s">
        <v>1150</v>
      </c>
      <c r="D553" s="6" t="s">
        <v>1151</v>
      </c>
      <c r="E553" s="6">
        <v>21817.0</v>
      </c>
      <c r="F553" s="6"/>
    </row>
    <row r="554">
      <c r="A554" s="4">
        <v>44611.642800925925</v>
      </c>
      <c r="B554" s="5" t="s">
        <v>1149</v>
      </c>
      <c r="C554" s="6" t="s">
        <v>1150</v>
      </c>
      <c r="D554" s="6" t="s">
        <v>1151</v>
      </c>
      <c r="E554" s="6" t="s">
        <v>1152</v>
      </c>
      <c r="F554" s="7" t="s">
        <v>17</v>
      </c>
    </row>
    <row r="555">
      <c r="A555" s="4">
        <v>44611.826516203706</v>
      </c>
      <c r="B555" s="5" t="s">
        <v>1153</v>
      </c>
      <c r="C555" s="6" t="s">
        <v>1154</v>
      </c>
      <c r="D555" s="6">
        <v>8.562420757E9</v>
      </c>
      <c r="E555" s="6" t="s">
        <v>1155</v>
      </c>
      <c r="F555" s="7" t="s">
        <v>17</v>
      </c>
    </row>
    <row r="556">
      <c r="A556" s="4">
        <v>44613.254479166666</v>
      </c>
      <c r="B556" s="5" t="s">
        <v>1156</v>
      </c>
      <c r="C556" s="6" t="s">
        <v>1157</v>
      </c>
      <c r="D556" s="6">
        <v>8.569945381E9</v>
      </c>
      <c r="E556" s="6">
        <v>21851.0</v>
      </c>
      <c r="F556" s="6"/>
    </row>
    <row r="557">
      <c r="A557" s="4">
        <v>44613.04618055555</v>
      </c>
      <c r="B557" s="5" t="s">
        <v>1156</v>
      </c>
      <c r="C557" s="6" t="s">
        <v>1157</v>
      </c>
      <c r="D557" s="6">
        <v>8.569945381E9</v>
      </c>
      <c r="E557" s="6" t="s">
        <v>1158</v>
      </c>
      <c r="F557" s="7" t="s">
        <v>1159</v>
      </c>
    </row>
    <row r="558">
      <c r="A558" s="4">
        <v>44615.07571759259</v>
      </c>
      <c r="B558" s="5" t="s">
        <v>1160</v>
      </c>
      <c r="C558" s="6" t="s">
        <v>1161</v>
      </c>
      <c r="D558" s="6">
        <v>2.675751456E9</v>
      </c>
      <c r="E558" s="6">
        <v>21913.0</v>
      </c>
      <c r="F558" s="6"/>
    </row>
    <row r="559">
      <c r="A559" s="4">
        <v>44614.86744212963</v>
      </c>
      <c r="B559" s="5" t="s">
        <v>1160</v>
      </c>
      <c r="C559" s="6" t="s">
        <v>1161</v>
      </c>
      <c r="D559" s="6">
        <v>2.675751456E9</v>
      </c>
      <c r="E559" s="6" t="s">
        <v>1162</v>
      </c>
      <c r="F559" s="7" t="s">
        <v>1163</v>
      </c>
    </row>
    <row r="560">
      <c r="A560" s="4">
        <v>44616.46244212963</v>
      </c>
      <c r="B560" s="5" t="s">
        <v>1164</v>
      </c>
      <c r="C560" s="6" t="s">
        <v>1165</v>
      </c>
      <c r="D560" s="6">
        <v>8.56515015E9</v>
      </c>
      <c r="E560" s="6" t="s">
        <v>1166</v>
      </c>
      <c r="F560" s="7" t="s">
        <v>1167</v>
      </c>
    </row>
    <row r="561">
      <c r="A561" s="4">
        <v>44617.040972222225</v>
      </c>
      <c r="B561" s="5" t="s">
        <v>1168</v>
      </c>
      <c r="C561" s="6" t="s">
        <v>1169</v>
      </c>
      <c r="D561" s="6">
        <v>2.674750241E9</v>
      </c>
      <c r="E561" s="6">
        <v>21951.0</v>
      </c>
      <c r="F561" s="6"/>
    </row>
    <row r="562">
      <c r="A562" s="4">
        <v>44616.83267361111</v>
      </c>
      <c r="B562" s="5" t="s">
        <v>1168</v>
      </c>
      <c r="C562" s="6" t="s">
        <v>1169</v>
      </c>
      <c r="D562" s="6">
        <v>2.674750241E9</v>
      </c>
      <c r="E562" s="6" t="s">
        <v>1170</v>
      </c>
      <c r="F562" s="7" t="s">
        <v>1171</v>
      </c>
    </row>
    <row r="563">
      <c r="A563" s="4">
        <v>44617.141180555554</v>
      </c>
      <c r="B563" s="5" t="s">
        <v>1172</v>
      </c>
      <c r="C563" s="6" t="s">
        <v>1173</v>
      </c>
      <c r="D563" s="6">
        <v>7.325567839E9</v>
      </c>
      <c r="E563" s="6">
        <v>21955.0</v>
      </c>
      <c r="F563" s="6"/>
    </row>
    <row r="564">
      <c r="A564" s="4">
        <v>44616.93288194444</v>
      </c>
      <c r="B564" s="5" t="s">
        <v>1172</v>
      </c>
      <c r="C564" s="6" t="s">
        <v>1173</v>
      </c>
      <c r="D564" s="6">
        <v>7.325567839E9</v>
      </c>
      <c r="E564" s="6" t="s">
        <v>1174</v>
      </c>
      <c r="F564" s="7" t="s">
        <v>200</v>
      </c>
    </row>
    <row r="565">
      <c r="A565" s="4">
        <v>44617.80537037037</v>
      </c>
      <c r="B565" s="5" t="s">
        <v>1175</v>
      </c>
      <c r="C565" s="6" t="s">
        <v>1176</v>
      </c>
      <c r="D565" s="6" t="s">
        <v>1177</v>
      </c>
      <c r="E565" s="6">
        <v>21961.0</v>
      </c>
      <c r="F565" s="6"/>
    </row>
    <row r="566">
      <c r="A566" s="4">
        <v>44617.59707175926</v>
      </c>
      <c r="B566" s="5" t="s">
        <v>1175</v>
      </c>
      <c r="C566" s="6" t="s">
        <v>1176</v>
      </c>
      <c r="D566" s="6" t="s">
        <v>1177</v>
      </c>
      <c r="E566" s="6" t="s">
        <v>1178</v>
      </c>
      <c r="F566" s="7" t="s">
        <v>200</v>
      </c>
    </row>
    <row r="567">
      <c r="A567" s="4">
        <v>44621.878275462965</v>
      </c>
      <c r="B567" s="5" t="s">
        <v>1179</v>
      </c>
      <c r="C567" s="6" t="s">
        <v>1180</v>
      </c>
      <c r="D567" s="6">
        <v>8.569059657E9</v>
      </c>
      <c r="E567" s="6" t="s">
        <v>1181</v>
      </c>
      <c r="F567" s="7" t="s">
        <v>1182</v>
      </c>
    </row>
    <row r="568">
      <c r="A568" s="4">
        <v>44622.30951388889</v>
      </c>
      <c r="B568" s="5" t="s">
        <v>1183</v>
      </c>
      <c r="C568" s="6" t="s">
        <v>1184</v>
      </c>
      <c r="D568" s="6">
        <v>6.093349898E9</v>
      </c>
      <c r="E568" s="6" t="s">
        <v>1185</v>
      </c>
      <c r="F568" s="7" t="s">
        <v>17</v>
      </c>
    </row>
    <row r="569">
      <c r="A569" s="4">
        <v>44625.58782407407</v>
      </c>
      <c r="B569" s="5" t="s">
        <v>1186</v>
      </c>
      <c r="C569" s="6" t="s">
        <v>1187</v>
      </c>
      <c r="D569" s="6">
        <v>8.56979782E9</v>
      </c>
      <c r="E569" s="6" t="s">
        <v>1188</v>
      </c>
      <c r="F569" s="7" t="s">
        <v>1189</v>
      </c>
    </row>
    <row r="570">
      <c r="A570" s="4">
        <v>44627.48673611111</v>
      </c>
      <c r="B570" s="5" t="s">
        <v>1190</v>
      </c>
      <c r="C570" s="6" t="s">
        <v>1191</v>
      </c>
      <c r="D570" s="6">
        <v>8.563976131E9</v>
      </c>
      <c r="E570" s="6" t="s">
        <v>1192</v>
      </c>
      <c r="F570" s="7" t="s">
        <v>1193</v>
      </c>
    </row>
    <row r="571">
      <c r="A571" s="4">
        <v>44627.91030092593</v>
      </c>
      <c r="B571" s="5" t="s">
        <v>1194</v>
      </c>
      <c r="C571" s="6" t="s">
        <v>1195</v>
      </c>
      <c r="D571" s="6">
        <v>8.56656888E9</v>
      </c>
      <c r="E571" s="6" t="s">
        <v>1196</v>
      </c>
      <c r="F571" s="7" t="s">
        <v>1197</v>
      </c>
    </row>
    <row r="572">
      <c r="A572" s="4">
        <v>44628.45201388889</v>
      </c>
      <c r="B572" s="5" t="s">
        <v>1198</v>
      </c>
      <c r="C572" s="6" t="s">
        <v>1199</v>
      </c>
      <c r="D572" s="6">
        <v>5.072616879E9</v>
      </c>
      <c r="E572" s="6" t="s">
        <v>1200</v>
      </c>
      <c r="F572" s="7" t="s">
        <v>1201</v>
      </c>
    </row>
    <row r="573">
      <c r="A573" s="4">
        <v>44630.5609837963</v>
      </c>
      <c r="B573" s="5" t="s">
        <v>852</v>
      </c>
      <c r="C573" s="6" t="s">
        <v>853</v>
      </c>
      <c r="D573" s="6">
        <v>2.548331876E9</v>
      </c>
      <c r="E573" s="6" t="s">
        <v>854</v>
      </c>
      <c r="F573" s="7" t="s">
        <v>1202</v>
      </c>
    </row>
    <row r="574">
      <c r="A574" s="4">
        <v>44631.35475694444</v>
      </c>
      <c r="B574" s="5" t="s">
        <v>1203</v>
      </c>
      <c r="C574" s="6" t="s">
        <v>1204</v>
      </c>
      <c r="D574" s="6">
        <v>2.154851488E9</v>
      </c>
      <c r="E574" s="6" t="s">
        <v>1205</v>
      </c>
      <c r="F574" s="7" t="s">
        <v>1206</v>
      </c>
    </row>
    <row r="575">
      <c r="A575" s="4">
        <v>44631.6190625</v>
      </c>
      <c r="B575" s="5" t="s">
        <v>1207</v>
      </c>
      <c r="C575" s="6" t="s">
        <v>1208</v>
      </c>
      <c r="D575" s="6" t="s">
        <v>1209</v>
      </c>
      <c r="E575" s="6">
        <v>22346.0</v>
      </c>
      <c r="F575" s="6"/>
    </row>
    <row r="576">
      <c r="A576" s="4">
        <v>44631.41076388889</v>
      </c>
      <c r="B576" s="5" t="s">
        <v>1207</v>
      </c>
      <c r="C576" s="6" t="s">
        <v>1208</v>
      </c>
      <c r="D576" s="6" t="s">
        <v>1209</v>
      </c>
      <c r="E576" s="6" t="s">
        <v>1210</v>
      </c>
      <c r="F576" s="7" t="s">
        <v>1211</v>
      </c>
    </row>
    <row r="577">
      <c r="A577" s="4">
        <v>44632.09789351852</v>
      </c>
      <c r="B577" s="5" t="s">
        <v>1212</v>
      </c>
      <c r="C577" s="6" t="s">
        <v>1213</v>
      </c>
      <c r="D577" s="6">
        <v>9.17946875E9</v>
      </c>
      <c r="E577" s="6">
        <v>22363.0</v>
      </c>
      <c r="F577" s="6"/>
    </row>
    <row r="578">
      <c r="A578" s="4">
        <v>44631.88961805555</v>
      </c>
      <c r="B578" s="5" t="s">
        <v>1212</v>
      </c>
      <c r="C578" s="6" t="s">
        <v>1213</v>
      </c>
      <c r="D578" s="6">
        <v>9.17946875E9</v>
      </c>
      <c r="E578" s="6" t="s">
        <v>1214</v>
      </c>
      <c r="F578" s="7" t="s">
        <v>1215</v>
      </c>
    </row>
    <row r="579">
      <c r="A579" s="4">
        <v>44631.97804398148</v>
      </c>
      <c r="B579" s="5" t="s">
        <v>1216</v>
      </c>
      <c r="C579" s="6" t="s">
        <v>1217</v>
      </c>
      <c r="D579" s="6">
        <v>8.564722313E9</v>
      </c>
      <c r="E579" s="6" t="s">
        <v>1218</v>
      </c>
      <c r="F579" s="7" t="s">
        <v>1219</v>
      </c>
    </row>
    <row r="580">
      <c r="A580" s="4">
        <v>44632.92375</v>
      </c>
      <c r="B580" s="5" t="s">
        <v>1220</v>
      </c>
      <c r="C580" s="6" t="s">
        <v>1221</v>
      </c>
      <c r="D580" s="6">
        <v>2.675683531E9</v>
      </c>
      <c r="E580" s="6">
        <v>22391.0</v>
      </c>
      <c r="F580" s="6"/>
    </row>
    <row r="581">
      <c r="A581" s="4">
        <v>44632.715462962966</v>
      </c>
      <c r="B581" s="5" t="s">
        <v>1220</v>
      </c>
      <c r="C581" s="6" t="s">
        <v>1221</v>
      </c>
      <c r="D581" s="6">
        <v>2.675683531E9</v>
      </c>
      <c r="E581" s="6" t="s">
        <v>1222</v>
      </c>
      <c r="F581" s="7" t="s">
        <v>1223</v>
      </c>
    </row>
    <row r="582">
      <c r="A582" s="4">
        <v>44634.02274305555</v>
      </c>
      <c r="B582" s="5" t="s">
        <v>1224</v>
      </c>
      <c r="C582" s="6" t="s">
        <v>1225</v>
      </c>
      <c r="D582" s="6">
        <v>8.562815601E9</v>
      </c>
      <c r="E582" s="6" t="s">
        <v>1226</v>
      </c>
      <c r="F582" s="7" t="s">
        <v>1227</v>
      </c>
    </row>
    <row r="583">
      <c r="A583" s="4">
        <v>44634.56390046296</v>
      </c>
      <c r="B583" s="5" t="s">
        <v>1228</v>
      </c>
      <c r="C583" s="6" t="s">
        <v>1229</v>
      </c>
      <c r="D583" s="6">
        <v>2.679945228E9</v>
      </c>
      <c r="E583" s="6" t="s">
        <v>1230</v>
      </c>
      <c r="F583" s="7" t="s">
        <v>17</v>
      </c>
    </row>
    <row r="584">
      <c r="A584" s="4">
        <v>44635.34653935185</v>
      </c>
      <c r="B584" s="5" t="s">
        <v>1231</v>
      </c>
      <c r="C584" s="6" t="s">
        <v>1232</v>
      </c>
      <c r="D584" s="6">
        <v>2.674449348E9</v>
      </c>
      <c r="E584" s="6" t="s">
        <v>1233</v>
      </c>
      <c r="F584" s="7" t="s">
        <v>1234</v>
      </c>
    </row>
    <row r="585">
      <c r="A585" s="4">
        <v>44636.085069444445</v>
      </c>
      <c r="B585" s="5" t="s">
        <v>1235</v>
      </c>
      <c r="C585" s="6" t="s">
        <v>1236</v>
      </c>
      <c r="D585" s="6">
        <v>6.092061702E9</v>
      </c>
      <c r="E585" s="6">
        <v>22498.0</v>
      </c>
      <c r="F585" s="6"/>
    </row>
    <row r="586">
      <c r="A586" s="4">
        <v>44635.91847222222</v>
      </c>
      <c r="B586" s="5" t="s">
        <v>1235</v>
      </c>
      <c r="C586" s="6" t="s">
        <v>1236</v>
      </c>
      <c r="D586" s="6">
        <v>6.092061702E9</v>
      </c>
      <c r="E586" s="6" t="s">
        <v>1237</v>
      </c>
      <c r="F586" s="7" t="s">
        <v>17</v>
      </c>
    </row>
    <row r="587">
      <c r="A587" s="4">
        <v>44637.07127314815</v>
      </c>
      <c r="B587" s="5" t="s">
        <v>1238</v>
      </c>
      <c r="C587" s="6" t="s">
        <v>1239</v>
      </c>
      <c r="D587" s="6">
        <v>6.095762841E9</v>
      </c>
      <c r="E587" s="6">
        <v>22517.0</v>
      </c>
      <c r="F587" s="6"/>
    </row>
    <row r="588">
      <c r="A588" s="4">
        <v>44636.90467592593</v>
      </c>
      <c r="B588" s="5" t="s">
        <v>1238</v>
      </c>
      <c r="C588" s="6" t="s">
        <v>1239</v>
      </c>
      <c r="D588" s="6">
        <v>6.095762841E9</v>
      </c>
      <c r="E588" s="6" t="s">
        <v>1240</v>
      </c>
      <c r="F588" s="7" t="s">
        <v>17</v>
      </c>
    </row>
    <row r="589">
      <c r="A589" s="4">
        <v>44637.38243055555</v>
      </c>
      <c r="B589" s="5" t="s">
        <v>1241</v>
      </c>
      <c r="C589" s="6" t="s">
        <v>1242</v>
      </c>
      <c r="D589" s="6">
        <v>2.677787348E9</v>
      </c>
      <c r="E589" s="6" t="s">
        <v>1243</v>
      </c>
      <c r="F589" s="7" t="s">
        <v>1244</v>
      </c>
    </row>
    <row r="590">
      <c r="A590" s="4">
        <v>44640.093518518515</v>
      </c>
      <c r="B590" s="5" t="s">
        <v>1245</v>
      </c>
      <c r="C590" s="6" t="s">
        <v>1246</v>
      </c>
      <c r="D590" s="6">
        <v>8.569047164E9</v>
      </c>
      <c r="E590" s="6">
        <v>22572.0</v>
      </c>
      <c r="F590" s="6"/>
    </row>
    <row r="591">
      <c r="A591" s="4">
        <v>44639.9269212963</v>
      </c>
      <c r="B591" s="5" t="s">
        <v>1245</v>
      </c>
      <c r="C591" s="6" t="s">
        <v>1246</v>
      </c>
      <c r="D591" s="6">
        <v>8.569047164E9</v>
      </c>
      <c r="E591" s="6" t="s">
        <v>1247</v>
      </c>
      <c r="F591" s="7" t="s">
        <v>17</v>
      </c>
    </row>
    <row r="592">
      <c r="A592" s="4">
        <v>44642.271585648145</v>
      </c>
      <c r="B592" s="5" t="s">
        <v>1248</v>
      </c>
      <c r="C592" s="6" t="s">
        <v>1249</v>
      </c>
      <c r="D592" s="6">
        <v>8.569240049E9</v>
      </c>
      <c r="E592" s="6">
        <v>22637.0</v>
      </c>
      <c r="F592" s="6"/>
    </row>
    <row r="593">
      <c r="A593" s="4">
        <v>44642.10494212963</v>
      </c>
      <c r="B593" s="5" t="s">
        <v>1248</v>
      </c>
      <c r="C593" s="6" t="s">
        <v>1249</v>
      </c>
      <c r="D593" s="6">
        <v>8.569240049E9</v>
      </c>
      <c r="E593" s="6" t="s">
        <v>1250</v>
      </c>
      <c r="F593" s="7" t="s">
        <v>1251</v>
      </c>
    </row>
    <row r="594">
      <c r="A594" s="4">
        <v>44642.7641087963</v>
      </c>
      <c r="B594" s="5" t="s">
        <v>1252</v>
      </c>
      <c r="C594" s="6" t="s">
        <v>1253</v>
      </c>
      <c r="D594" s="6" t="s">
        <v>1254</v>
      </c>
      <c r="E594" s="6">
        <v>22648.0</v>
      </c>
      <c r="F594" s="6"/>
    </row>
    <row r="595">
      <c r="A595" s="4">
        <v>44642.59747685185</v>
      </c>
      <c r="B595" s="5" t="s">
        <v>1252</v>
      </c>
      <c r="C595" s="6" t="s">
        <v>1253</v>
      </c>
      <c r="D595" s="6" t="s">
        <v>1254</v>
      </c>
      <c r="E595" s="6" t="s">
        <v>1255</v>
      </c>
      <c r="F595" s="7" t="s">
        <v>1256</v>
      </c>
    </row>
    <row r="596">
      <c r="A596" s="4">
        <v>44645.20291666667</v>
      </c>
      <c r="B596" s="5" t="s">
        <v>1257</v>
      </c>
      <c r="C596" s="6" t="s">
        <v>1258</v>
      </c>
      <c r="D596" s="6">
        <v>2.678648848E9</v>
      </c>
      <c r="E596" s="6" t="s">
        <v>1259</v>
      </c>
      <c r="F596" s="7" t="s">
        <v>1260</v>
      </c>
    </row>
    <row r="597">
      <c r="A597" s="4">
        <v>44645.4759837963</v>
      </c>
      <c r="B597" s="5" t="s">
        <v>1261</v>
      </c>
      <c r="C597" s="6" t="s">
        <v>1262</v>
      </c>
      <c r="D597" s="6">
        <v>8.567968226E9</v>
      </c>
      <c r="E597" s="6" t="s">
        <v>1263</v>
      </c>
      <c r="F597" s="7" t="s">
        <v>1264</v>
      </c>
    </row>
    <row r="598">
      <c r="A598" s="4">
        <v>44645.742164351854</v>
      </c>
      <c r="B598" s="5" t="s">
        <v>1265</v>
      </c>
      <c r="C598" s="6" t="s">
        <v>1266</v>
      </c>
      <c r="D598" s="6">
        <v>2.678040311E9</v>
      </c>
      <c r="E598" s="6" t="s">
        <v>1267</v>
      </c>
      <c r="F598" s="7" t="s">
        <v>1268</v>
      </c>
    </row>
    <row r="599">
      <c r="A599" s="4">
        <v>44646.44092592593</v>
      </c>
      <c r="B599" s="5" t="s">
        <v>1269</v>
      </c>
      <c r="C599" s="6" t="s">
        <v>1270</v>
      </c>
      <c r="D599" s="6">
        <v>8.56313319E9</v>
      </c>
      <c r="E599" s="6" t="s">
        <v>1271</v>
      </c>
      <c r="F599" s="7" t="s">
        <v>1272</v>
      </c>
    </row>
    <row r="600">
      <c r="A600" s="4">
        <v>44647.002384259256</v>
      </c>
      <c r="B600" s="5" t="s">
        <v>1273</v>
      </c>
      <c r="C600" s="6" t="s">
        <v>1274</v>
      </c>
      <c r="D600" s="6">
        <v>2.674448952E9</v>
      </c>
      <c r="E600" s="6" t="s">
        <v>1275</v>
      </c>
      <c r="F600" s="7" t="s">
        <v>1276</v>
      </c>
    </row>
    <row r="601">
      <c r="A601" s="4">
        <v>44648.04608796296</v>
      </c>
      <c r="B601" s="5" t="s">
        <v>1277</v>
      </c>
      <c r="C601" s="6" t="s">
        <v>1278</v>
      </c>
      <c r="D601" s="6">
        <v>6.465468737E9</v>
      </c>
      <c r="E601" s="6">
        <v>22750.0</v>
      </c>
      <c r="F601" s="6"/>
    </row>
    <row r="602">
      <c r="A602" s="4">
        <v>44647.87945601852</v>
      </c>
      <c r="B602" s="5" t="s">
        <v>1277</v>
      </c>
      <c r="C602" s="6" t="s">
        <v>1278</v>
      </c>
      <c r="D602" s="6">
        <v>6.465468737E9</v>
      </c>
      <c r="E602" s="6" t="s">
        <v>1279</v>
      </c>
      <c r="F602" s="7" t="s">
        <v>1280</v>
      </c>
    </row>
    <row r="603">
      <c r="A603" s="4">
        <v>44650.95842592593</v>
      </c>
      <c r="B603" s="5" t="s">
        <v>1281</v>
      </c>
      <c r="C603" s="6" t="s">
        <v>1282</v>
      </c>
      <c r="D603" s="6">
        <v>1.6097901771E10</v>
      </c>
      <c r="E603" s="6" t="s">
        <v>1283</v>
      </c>
      <c r="F603" s="7" t="s">
        <v>17</v>
      </c>
    </row>
    <row r="604">
      <c r="A604" s="4">
        <v>44651.67240740741</v>
      </c>
      <c r="B604" s="5" t="s">
        <v>1284</v>
      </c>
      <c r="C604" s="6" t="s">
        <v>1253</v>
      </c>
      <c r="D604" s="6" t="s">
        <v>1285</v>
      </c>
      <c r="E604" s="6">
        <v>22785.0</v>
      </c>
      <c r="F604" s="6"/>
    </row>
    <row r="605">
      <c r="A605" s="4">
        <v>44651.50579861111</v>
      </c>
      <c r="B605" s="5" t="s">
        <v>1284</v>
      </c>
      <c r="C605" s="6" t="s">
        <v>1253</v>
      </c>
      <c r="D605" s="6" t="s">
        <v>1285</v>
      </c>
      <c r="E605" s="6" t="s">
        <v>1286</v>
      </c>
      <c r="F605" s="7" t="s">
        <v>17</v>
      </c>
    </row>
    <row r="606">
      <c r="A606" s="4">
        <v>44651.95903935185</v>
      </c>
      <c r="B606" s="5" t="s">
        <v>1287</v>
      </c>
      <c r="C606" s="6" t="s">
        <v>1288</v>
      </c>
      <c r="D606" s="6">
        <v>2.153006363E9</v>
      </c>
      <c r="E606" s="6">
        <v>22788.0</v>
      </c>
      <c r="F606" s="6"/>
    </row>
    <row r="607">
      <c r="A607" s="4">
        <v>44651.79246527778</v>
      </c>
      <c r="B607" s="5" t="s">
        <v>1287</v>
      </c>
      <c r="C607" s="6" t="s">
        <v>1288</v>
      </c>
      <c r="D607" s="6">
        <v>2.153006363E9</v>
      </c>
      <c r="E607" s="6" t="s">
        <v>1289</v>
      </c>
      <c r="F607" s="7" t="s">
        <v>1290</v>
      </c>
    </row>
    <row r="608">
      <c r="A608" s="4">
        <v>44653.17387731482</v>
      </c>
      <c r="B608" s="5" t="s">
        <v>1291</v>
      </c>
      <c r="C608" s="6" t="s">
        <v>1292</v>
      </c>
      <c r="D608" s="6">
        <v>6.096055657E9</v>
      </c>
      <c r="E608" s="6">
        <v>22808.0</v>
      </c>
      <c r="F608" s="6"/>
    </row>
    <row r="609">
      <c r="A609" s="4">
        <v>44653.00724537037</v>
      </c>
      <c r="B609" s="5" t="s">
        <v>1291</v>
      </c>
      <c r="C609" s="6" t="s">
        <v>1292</v>
      </c>
      <c r="D609" s="6">
        <v>6.096055657E9</v>
      </c>
      <c r="E609" s="6" t="s">
        <v>1293</v>
      </c>
      <c r="F609" s="7" t="s">
        <v>1294</v>
      </c>
    </row>
    <row r="610">
      <c r="A610" s="4">
        <v>44653.59824074074</v>
      </c>
      <c r="B610" s="5" t="s">
        <v>1295</v>
      </c>
      <c r="C610" s="6" t="s">
        <v>1296</v>
      </c>
      <c r="D610" s="6">
        <v>8.568166537E9</v>
      </c>
      <c r="E610" s="6" t="s">
        <v>1297</v>
      </c>
      <c r="F610" s="7" t="s">
        <v>1298</v>
      </c>
    </row>
    <row r="611">
      <c r="A611" s="4">
        <v>44654.68271990741</v>
      </c>
      <c r="B611" s="5" t="s">
        <v>1299</v>
      </c>
      <c r="C611" s="6" t="s">
        <v>1300</v>
      </c>
      <c r="D611" s="6">
        <v>8.563663773E9</v>
      </c>
      <c r="E611" s="6">
        <v>22834.0</v>
      </c>
      <c r="F611" s="6"/>
    </row>
    <row r="612">
      <c r="A612" s="4">
        <v>44654.51609953704</v>
      </c>
      <c r="B612" s="5" t="s">
        <v>1299</v>
      </c>
      <c r="C612" s="6" t="s">
        <v>1300</v>
      </c>
      <c r="D612" s="6">
        <v>8.563663773E9</v>
      </c>
      <c r="E612" s="6" t="s">
        <v>1301</v>
      </c>
      <c r="F612" s="7" t="s">
        <v>17</v>
      </c>
    </row>
    <row r="613">
      <c r="A613" s="4">
        <v>44654.907118055555</v>
      </c>
      <c r="B613" s="5" t="s">
        <v>1302</v>
      </c>
      <c r="C613" s="6" t="s">
        <v>1303</v>
      </c>
      <c r="D613" s="6">
        <v>2.674495667E9</v>
      </c>
      <c r="E613" s="6" t="s">
        <v>1304</v>
      </c>
      <c r="F613" s="7" t="s">
        <v>1305</v>
      </c>
    </row>
    <row r="614">
      <c r="A614" s="4">
        <v>44655.23111111111</v>
      </c>
      <c r="B614" s="5" t="s">
        <v>1306</v>
      </c>
      <c r="C614" s="6" t="s">
        <v>1307</v>
      </c>
      <c r="D614" s="6">
        <v>8.567450039E9</v>
      </c>
      <c r="E614" s="6" t="s">
        <v>1308</v>
      </c>
      <c r="F614" s="7" t="s">
        <v>1309</v>
      </c>
    </row>
    <row r="615">
      <c r="A615" s="4">
        <v>44656.60766203704</v>
      </c>
      <c r="B615" s="5" t="s">
        <v>1310</v>
      </c>
      <c r="C615" s="6" t="s">
        <v>1311</v>
      </c>
      <c r="D615" s="6">
        <v>2.154958824E9</v>
      </c>
      <c r="E615" s="6">
        <v>22865.0</v>
      </c>
      <c r="F615" s="6"/>
    </row>
    <row r="616">
      <c r="A616" s="4">
        <v>44656.441087962965</v>
      </c>
      <c r="B616" s="5" t="s">
        <v>1310</v>
      </c>
      <c r="C616" s="6" t="s">
        <v>1311</v>
      </c>
      <c r="D616" s="6">
        <v>2.154958824E9</v>
      </c>
      <c r="E616" s="6" t="s">
        <v>1312</v>
      </c>
      <c r="F616" s="7" t="s">
        <v>1313</v>
      </c>
    </row>
    <row r="617">
      <c r="A617" s="4">
        <v>44656.47568287037</v>
      </c>
      <c r="B617" s="5" t="s">
        <v>1314</v>
      </c>
      <c r="C617" s="6" t="s">
        <v>1315</v>
      </c>
      <c r="D617" s="6">
        <v>8.565069962E9</v>
      </c>
      <c r="E617" s="6" t="s">
        <v>1316</v>
      </c>
      <c r="F617" s="7" t="s">
        <v>1317</v>
      </c>
    </row>
    <row r="618">
      <c r="A618" s="4">
        <v>44657.577418981484</v>
      </c>
      <c r="B618" s="5" t="s">
        <v>1318</v>
      </c>
      <c r="C618" s="6" t="s">
        <v>1319</v>
      </c>
      <c r="D618" s="6">
        <v>2.67269813E9</v>
      </c>
      <c r="E618" s="6">
        <v>22876.0</v>
      </c>
      <c r="F618" s="6"/>
    </row>
    <row r="619">
      <c r="A619" s="4">
        <v>44657.41079861111</v>
      </c>
      <c r="B619" s="5" t="s">
        <v>1318</v>
      </c>
      <c r="C619" s="6" t="s">
        <v>1319</v>
      </c>
      <c r="D619" s="6">
        <v>2.67269813E9</v>
      </c>
      <c r="E619" s="6" t="s">
        <v>1320</v>
      </c>
      <c r="F619" s="7" t="s">
        <v>1321</v>
      </c>
    </row>
    <row r="620">
      <c r="A620" s="4">
        <v>44657.64724537037</v>
      </c>
      <c r="B620" s="5" t="s">
        <v>1322</v>
      </c>
      <c r="C620" s="6" t="s">
        <v>1323</v>
      </c>
      <c r="D620" s="6">
        <v>8.562965879E9</v>
      </c>
      <c r="E620" s="6" t="s">
        <v>1324</v>
      </c>
      <c r="F620" s="7" t="s">
        <v>1325</v>
      </c>
    </row>
    <row r="621">
      <c r="A621" s="4">
        <v>44658.0922337963</v>
      </c>
      <c r="B621" s="5" t="s">
        <v>1326</v>
      </c>
      <c r="C621" s="6" t="s">
        <v>1327</v>
      </c>
      <c r="D621" s="6">
        <v>6.095295894E9</v>
      </c>
      <c r="E621" s="6" t="s">
        <v>1328</v>
      </c>
      <c r="F621" s="7" t="s">
        <v>1329</v>
      </c>
    </row>
    <row r="622">
      <c r="A622" s="4">
        <v>44660.440474537034</v>
      </c>
      <c r="B622" s="5" t="s">
        <v>1330</v>
      </c>
      <c r="C622" s="6" t="s">
        <v>1331</v>
      </c>
      <c r="D622" s="6">
        <v>8.565036253E9</v>
      </c>
      <c r="E622" s="6" t="s">
        <v>1332</v>
      </c>
      <c r="F622" s="7" t="s">
        <v>1333</v>
      </c>
    </row>
    <row r="623">
      <c r="A623" s="4">
        <v>44660.60710648148</v>
      </c>
      <c r="B623" s="5" t="s">
        <v>1330</v>
      </c>
      <c r="C623" s="6" t="s">
        <v>1331</v>
      </c>
      <c r="D623" s="6">
        <v>8.565036253E9</v>
      </c>
      <c r="E623" s="6">
        <v>22917.0</v>
      </c>
      <c r="F623" s="6"/>
    </row>
    <row r="624">
      <c r="A624" s="4">
        <v>44663.66706018519</v>
      </c>
      <c r="B624" s="5" t="s">
        <v>1334</v>
      </c>
      <c r="C624" s="6" t="s">
        <v>1335</v>
      </c>
      <c r="D624" s="6">
        <v>2.019189903E9</v>
      </c>
      <c r="E624" s="6">
        <v>22964.0</v>
      </c>
      <c r="F624" s="6"/>
    </row>
    <row r="625">
      <c r="A625" s="4">
        <v>44663.500451388885</v>
      </c>
      <c r="B625" s="5" t="s">
        <v>1334</v>
      </c>
      <c r="C625" s="6" t="s">
        <v>1335</v>
      </c>
      <c r="D625" s="6">
        <v>2.019189903E9</v>
      </c>
      <c r="E625" s="6" t="s">
        <v>1336</v>
      </c>
      <c r="F625" s="7" t="s">
        <v>1337</v>
      </c>
    </row>
    <row r="626">
      <c r="A626" s="4">
        <v>44664.73681712963</v>
      </c>
      <c r="B626" s="5" t="s">
        <v>1338</v>
      </c>
      <c r="C626" s="6" t="s">
        <v>1339</v>
      </c>
      <c r="D626" s="6">
        <v>6.107614646E9</v>
      </c>
      <c r="E626" s="6">
        <v>22982.0</v>
      </c>
      <c r="F626" s="6"/>
    </row>
    <row r="627">
      <c r="A627" s="4">
        <v>44664.57020833333</v>
      </c>
      <c r="B627" s="5" t="s">
        <v>1338</v>
      </c>
      <c r="C627" s="6" t="s">
        <v>1339</v>
      </c>
      <c r="D627" s="6">
        <v>6.107614646E9</v>
      </c>
      <c r="E627" s="6" t="s">
        <v>1340</v>
      </c>
      <c r="F627" s="7" t="s">
        <v>200</v>
      </c>
    </row>
    <row r="628">
      <c r="A628" s="4">
        <v>44665.90835648148</v>
      </c>
      <c r="B628" s="5" t="s">
        <v>1341</v>
      </c>
      <c r="C628" s="6" t="s">
        <v>1342</v>
      </c>
      <c r="D628" s="6">
        <v>8.564121501E9</v>
      </c>
      <c r="E628" s="6" t="s">
        <v>1343</v>
      </c>
      <c r="F628" s="7" t="s">
        <v>1344</v>
      </c>
    </row>
    <row r="629">
      <c r="A629" s="4">
        <v>44666.60818287037</v>
      </c>
      <c r="B629" s="5" t="s">
        <v>1345</v>
      </c>
      <c r="C629" s="6" t="s">
        <v>1346</v>
      </c>
      <c r="D629" s="6">
        <v>6.095411016E9</v>
      </c>
      <c r="E629" s="6">
        <v>23013.0</v>
      </c>
      <c r="F629" s="6"/>
    </row>
    <row r="630">
      <c r="A630" s="4">
        <v>44666.44153935185</v>
      </c>
      <c r="B630" s="5" t="s">
        <v>1345</v>
      </c>
      <c r="C630" s="6" t="s">
        <v>1346</v>
      </c>
      <c r="D630" s="6">
        <v>6.095411016E9</v>
      </c>
      <c r="E630" s="6" t="s">
        <v>1347</v>
      </c>
      <c r="F630" s="7" t="s">
        <v>1348</v>
      </c>
    </row>
    <row r="631">
      <c r="A631" s="4">
        <v>44666.57561342593</v>
      </c>
      <c r="B631" s="5" t="s">
        <v>1349</v>
      </c>
      <c r="C631" s="6" t="s">
        <v>1350</v>
      </c>
      <c r="D631" s="6">
        <v>6.096086401E9</v>
      </c>
      <c r="E631" s="6" t="s">
        <v>1351</v>
      </c>
      <c r="F631" s="7" t="s">
        <v>1352</v>
      </c>
    </row>
    <row r="632">
      <c r="A632" s="4">
        <v>44666.7896875</v>
      </c>
      <c r="B632" s="5" t="s">
        <v>1353</v>
      </c>
      <c r="C632" s="6" t="s">
        <v>1354</v>
      </c>
      <c r="D632" s="6">
        <v>8.568851768E9</v>
      </c>
      <c r="E632" s="6" t="s">
        <v>1355</v>
      </c>
      <c r="F632" s="7" t="s">
        <v>1356</v>
      </c>
    </row>
    <row r="633">
      <c r="A633" s="4">
        <v>44667.08084490741</v>
      </c>
      <c r="B633" s="5" t="s">
        <v>1357</v>
      </c>
      <c r="C633" s="6" t="s">
        <v>1358</v>
      </c>
      <c r="D633" s="6">
        <v>2.674410299E9</v>
      </c>
      <c r="E633" s="6" t="s">
        <v>1359</v>
      </c>
      <c r="F633" s="7" t="s">
        <v>1360</v>
      </c>
    </row>
    <row r="634">
      <c r="A634" s="4">
        <v>44667.525671296295</v>
      </c>
      <c r="B634" s="5" t="s">
        <v>1361</v>
      </c>
      <c r="C634" s="6" t="s">
        <v>1362</v>
      </c>
      <c r="D634" s="6">
        <v>8.569055552E9</v>
      </c>
      <c r="E634" s="6">
        <v>23026.0</v>
      </c>
      <c r="F634" s="6"/>
    </row>
    <row r="635">
      <c r="A635" s="4">
        <v>44667.3590625</v>
      </c>
      <c r="B635" s="5" t="s">
        <v>1361</v>
      </c>
      <c r="C635" s="6" t="s">
        <v>1362</v>
      </c>
      <c r="D635" s="6">
        <v>8.569055552E9</v>
      </c>
      <c r="E635" s="6" t="s">
        <v>1363</v>
      </c>
      <c r="F635" s="7" t="s">
        <v>1364</v>
      </c>
    </row>
    <row r="636">
      <c r="A636" s="4">
        <v>44668.05224537037</v>
      </c>
      <c r="B636" s="5" t="s">
        <v>1365</v>
      </c>
      <c r="C636" s="6" t="s">
        <v>1366</v>
      </c>
      <c r="D636" s="6">
        <v>8.565711069E9</v>
      </c>
      <c r="E636" s="6" t="s">
        <v>1367</v>
      </c>
      <c r="F636" s="7" t="s">
        <v>1368</v>
      </c>
    </row>
    <row r="637">
      <c r="A637" s="4">
        <v>44668.13570601852</v>
      </c>
      <c r="B637" s="5" t="s">
        <v>1369</v>
      </c>
      <c r="C637" s="6" t="s">
        <v>1370</v>
      </c>
      <c r="D637" s="6">
        <v>8.566255039E9</v>
      </c>
      <c r="E637" s="6" t="s">
        <v>1371</v>
      </c>
      <c r="F637" s="7" t="s">
        <v>1372</v>
      </c>
    </row>
    <row r="638">
      <c r="A638" s="4">
        <v>44668.49134259259</v>
      </c>
      <c r="B638" s="5" t="s">
        <v>1373</v>
      </c>
      <c r="C638" s="6" t="s">
        <v>1374</v>
      </c>
      <c r="D638" s="6">
        <v>8.562638486E9</v>
      </c>
      <c r="E638" s="6" t="s">
        <v>1375</v>
      </c>
      <c r="F638" s="7" t="s">
        <v>1376</v>
      </c>
    </row>
    <row r="639">
      <c r="A639" s="4">
        <v>44668.63517361111</v>
      </c>
      <c r="B639" s="5" t="s">
        <v>1377</v>
      </c>
      <c r="C639" s="6" t="s">
        <v>1378</v>
      </c>
      <c r="D639" s="6">
        <v>4.842689877E9</v>
      </c>
      <c r="E639" s="6" t="s">
        <v>1379</v>
      </c>
      <c r="F639" s="7" t="s">
        <v>1380</v>
      </c>
    </row>
    <row r="640">
      <c r="A640" s="4">
        <v>44670.44862268519</v>
      </c>
      <c r="B640" s="5" t="s">
        <v>1381</v>
      </c>
      <c r="C640" s="6" t="s">
        <v>1382</v>
      </c>
      <c r="D640" s="6">
        <v>8.565355865E9</v>
      </c>
      <c r="E640" s="6">
        <v>23079.0</v>
      </c>
      <c r="F640" s="6"/>
    </row>
    <row r="641">
      <c r="A641" s="4">
        <v>44670.282002314816</v>
      </c>
      <c r="B641" s="5" t="s">
        <v>1381</v>
      </c>
      <c r="C641" s="6" t="s">
        <v>1382</v>
      </c>
      <c r="D641" s="6">
        <v>8.565355865E9</v>
      </c>
      <c r="E641" s="6" t="s">
        <v>1383</v>
      </c>
      <c r="F641" s="7" t="s">
        <v>200</v>
      </c>
    </row>
    <row r="642">
      <c r="A642" s="4">
        <v>44671.064780092594</v>
      </c>
      <c r="B642" s="5" t="s">
        <v>1384</v>
      </c>
      <c r="C642" s="6" t="s">
        <v>1385</v>
      </c>
      <c r="D642" s="6" t="s">
        <v>1386</v>
      </c>
      <c r="E642" s="6">
        <v>23092.0</v>
      </c>
      <c r="F642" s="6"/>
    </row>
    <row r="643">
      <c r="A643" s="4">
        <v>44670.89815972222</v>
      </c>
      <c r="B643" s="5" t="s">
        <v>1384</v>
      </c>
      <c r="C643" s="6" t="s">
        <v>1385</v>
      </c>
      <c r="D643" s="6" t="s">
        <v>1386</v>
      </c>
      <c r="E643" s="6" t="s">
        <v>1387</v>
      </c>
      <c r="F643" s="7" t="s">
        <v>1388</v>
      </c>
    </row>
    <row r="644">
      <c r="A644" s="4">
        <v>44671.987650462965</v>
      </c>
      <c r="B644" s="5" t="s">
        <v>1389</v>
      </c>
      <c r="C644" s="6" t="s">
        <v>1390</v>
      </c>
      <c r="D644" s="6">
        <v>8.568832505E9</v>
      </c>
      <c r="E644" s="6" t="s">
        <v>1391</v>
      </c>
      <c r="F644" s="7" t="s">
        <v>1392</v>
      </c>
    </row>
    <row r="645">
      <c r="A645" s="4">
        <v>44672.46931712963</v>
      </c>
      <c r="B645" s="5" t="s">
        <v>1393</v>
      </c>
      <c r="C645" s="6" t="s">
        <v>1394</v>
      </c>
      <c r="D645" s="6">
        <v>2.016813097E9</v>
      </c>
      <c r="E645" s="6" t="s">
        <v>1395</v>
      </c>
      <c r="F645" s="7" t="s">
        <v>1396</v>
      </c>
    </row>
    <row r="646">
      <c r="A646" s="4">
        <v>44672.77552083333</v>
      </c>
      <c r="B646" s="5" t="s">
        <v>1397</v>
      </c>
      <c r="C646" s="6" t="s">
        <v>1398</v>
      </c>
      <c r="D646" s="6">
        <v>8.563137042E9</v>
      </c>
      <c r="E646" s="6">
        <v>23116.0</v>
      </c>
      <c r="F646" s="6"/>
    </row>
    <row r="647">
      <c r="A647" s="4">
        <v>44672.60890046296</v>
      </c>
      <c r="B647" s="5" t="s">
        <v>1397</v>
      </c>
      <c r="C647" s="6" t="s">
        <v>1398</v>
      </c>
      <c r="D647" s="6">
        <v>8.563137042E9</v>
      </c>
      <c r="E647" s="6" t="s">
        <v>1399</v>
      </c>
      <c r="F647" s="7" t="s">
        <v>200</v>
      </c>
    </row>
    <row r="648">
      <c r="A648" s="4">
        <v>44672.771053240744</v>
      </c>
      <c r="B648" s="5" t="s">
        <v>1400</v>
      </c>
      <c r="C648" s="6" t="s">
        <v>1401</v>
      </c>
      <c r="D648" s="6">
        <v>8.56729669E9</v>
      </c>
      <c r="E648" s="6" t="s">
        <v>1402</v>
      </c>
      <c r="F648" s="7" t="s">
        <v>1403</v>
      </c>
    </row>
    <row r="649">
      <c r="A649" s="4">
        <v>44673.25443287037</v>
      </c>
      <c r="B649" s="5" t="s">
        <v>1404</v>
      </c>
      <c r="C649" s="6" t="s">
        <v>1405</v>
      </c>
      <c r="D649" s="6">
        <v>2.679741626E9</v>
      </c>
      <c r="E649" s="6" t="s">
        <v>1406</v>
      </c>
      <c r="F649" s="7" t="s">
        <v>1407</v>
      </c>
    </row>
    <row r="650">
      <c r="A650" s="4">
        <v>44674.39020833333</v>
      </c>
      <c r="B650" s="5" t="s">
        <v>1408</v>
      </c>
      <c r="C650" s="6" t="s">
        <v>1409</v>
      </c>
      <c r="D650" s="6">
        <v>2.157919431E9</v>
      </c>
      <c r="E650" s="6" t="s">
        <v>1410</v>
      </c>
      <c r="F650" s="7" t="s">
        <v>1411</v>
      </c>
    </row>
    <row r="651">
      <c r="A651" s="4">
        <v>44674.747465277775</v>
      </c>
      <c r="B651" s="5" t="s">
        <v>1412</v>
      </c>
      <c r="C651" s="6" t="s">
        <v>1413</v>
      </c>
      <c r="D651" s="6">
        <v>6.092880625E9</v>
      </c>
      <c r="E651" s="6">
        <v>23149.0</v>
      </c>
      <c r="F651" s="6"/>
    </row>
    <row r="652">
      <c r="A652" s="4">
        <v>44674.58084490741</v>
      </c>
      <c r="B652" s="5" t="s">
        <v>1412</v>
      </c>
      <c r="C652" s="6" t="s">
        <v>1413</v>
      </c>
      <c r="D652" s="6">
        <v>6.092880625E9</v>
      </c>
      <c r="E652" s="6" t="s">
        <v>1414</v>
      </c>
      <c r="F652" s="7" t="s">
        <v>1415</v>
      </c>
    </row>
    <row r="653">
      <c r="A653" s="4">
        <v>44675.48516203704</v>
      </c>
      <c r="B653" s="5" t="s">
        <v>1172</v>
      </c>
      <c r="C653" s="6" t="s">
        <v>1173</v>
      </c>
      <c r="D653" s="6">
        <v>7.325567839E9</v>
      </c>
      <c r="E653" s="6" t="s">
        <v>1416</v>
      </c>
      <c r="F653" s="7" t="s">
        <v>1417</v>
      </c>
    </row>
    <row r="654">
      <c r="A654" s="4">
        <v>44675.917858796296</v>
      </c>
      <c r="B654" s="5" t="s">
        <v>1418</v>
      </c>
      <c r="C654" s="6" t="s">
        <v>1419</v>
      </c>
      <c r="D654" s="6">
        <v>2.67881207E9</v>
      </c>
      <c r="E654" s="6">
        <v>23166.0</v>
      </c>
      <c r="F654" s="6"/>
    </row>
    <row r="655">
      <c r="A655" s="4">
        <v>44675.75125</v>
      </c>
      <c r="B655" s="5" t="s">
        <v>1418</v>
      </c>
      <c r="C655" s="6" t="s">
        <v>1419</v>
      </c>
      <c r="D655" s="6">
        <v>2.67881207E9</v>
      </c>
      <c r="E655" s="6" t="s">
        <v>1420</v>
      </c>
      <c r="F655" s="7" t="s">
        <v>17</v>
      </c>
    </row>
    <row r="656">
      <c r="A656" s="4">
        <v>44676.445810185185</v>
      </c>
      <c r="B656" s="5" t="s">
        <v>1421</v>
      </c>
      <c r="C656" s="6" t="s">
        <v>1422</v>
      </c>
      <c r="D656" s="6">
        <v>7.026352444E9</v>
      </c>
      <c r="E656" s="6">
        <v>23173.0</v>
      </c>
      <c r="F656" s="6"/>
    </row>
    <row r="657">
      <c r="A657" s="4">
        <v>44676.27918981481</v>
      </c>
      <c r="B657" s="5" t="s">
        <v>1421</v>
      </c>
      <c r="C657" s="6" t="s">
        <v>1422</v>
      </c>
      <c r="D657" s="6">
        <v>7.026352444E9</v>
      </c>
      <c r="E657" s="6" t="s">
        <v>1423</v>
      </c>
      <c r="F657" s="7" t="s">
        <v>1424</v>
      </c>
    </row>
    <row r="658">
      <c r="A658" s="4">
        <v>44676.44851851852</v>
      </c>
      <c r="B658" s="5" t="s">
        <v>1421</v>
      </c>
      <c r="C658" s="6" t="s">
        <v>1422</v>
      </c>
      <c r="D658" s="6">
        <v>7.026352444E9</v>
      </c>
      <c r="E658" s="6">
        <v>23174.0</v>
      </c>
      <c r="F658" s="6"/>
    </row>
    <row r="659">
      <c r="A659" s="4">
        <v>44676.28189814815</v>
      </c>
      <c r="B659" s="5" t="s">
        <v>1421</v>
      </c>
      <c r="C659" s="6" t="s">
        <v>1422</v>
      </c>
      <c r="D659" s="6">
        <v>7.026352444E9</v>
      </c>
      <c r="E659" s="6" t="s">
        <v>1423</v>
      </c>
      <c r="F659" s="7" t="s">
        <v>200</v>
      </c>
    </row>
    <row r="660">
      <c r="A660" s="4">
        <v>44676.33782407407</v>
      </c>
      <c r="B660" s="5" t="s">
        <v>1425</v>
      </c>
      <c r="C660" s="6" t="s">
        <v>1426</v>
      </c>
      <c r="D660" s="6">
        <v>6.098027951E9</v>
      </c>
      <c r="E660" s="6" t="s">
        <v>1427</v>
      </c>
      <c r="F660" s="7" t="s">
        <v>17</v>
      </c>
    </row>
    <row r="661">
      <c r="A661" s="4">
        <v>44676.70159722222</v>
      </c>
      <c r="B661" s="5" t="s">
        <v>348</v>
      </c>
      <c r="C661" s="6" t="s">
        <v>349</v>
      </c>
      <c r="D661" s="6">
        <v>8.566301081E9</v>
      </c>
      <c r="E661" s="6" t="s">
        <v>1428</v>
      </c>
      <c r="F661" s="7" t="s">
        <v>1429</v>
      </c>
    </row>
    <row r="662">
      <c r="A662" s="4">
        <v>44678.393217592595</v>
      </c>
      <c r="B662" s="5" t="s">
        <v>1430</v>
      </c>
      <c r="C662" s="6" t="s">
        <v>1431</v>
      </c>
      <c r="D662" s="6">
        <v>6.097849944E9</v>
      </c>
      <c r="E662" s="6" t="s">
        <v>1432</v>
      </c>
      <c r="F662" s="7" t="s">
        <v>1433</v>
      </c>
    </row>
    <row r="663">
      <c r="A663" s="4">
        <v>44679.608310185184</v>
      </c>
      <c r="B663" s="5" t="s">
        <v>1434</v>
      </c>
      <c r="C663" s="6" t="s">
        <v>1435</v>
      </c>
      <c r="D663" s="6">
        <v>8.569124457E9</v>
      </c>
      <c r="E663" s="6">
        <v>23230.0</v>
      </c>
      <c r="F663" s="6"/>
    </row>
    <row r="664">
      <c r="A664" s="4">
        <v>44679.44170138889</v>
      </c>
      <c r="B664" s="5" t="s">
        <v>1434</v>
      </c>
      <c r="C664" s="6" t="s">
        <v>1435</v>
      </c>
      <c r="D664" s="6">
        <v>8.569124457E9</v>
      </c>
      <c r="E664" s="6" t="s">
        <v>1436</v>
      </c>
      <c r="F664" s="7" t="s">
        <v>200</v>
      </c>
    </row>
    <row r="665">
      <c r="A665" s="4">
        <v>44679.526284722226</v>
      </c>
      <c r="B665" s="5" t="s">
        <v>1437</v>
      </c>
      <c r="C665" s="6" t="s">
        <v>31</v>
      </c>
      <c r="D665" s="6">
        <v>8.566854539E9</v>
      </c>
      <c r="E665" s="6" t="s">
        <v>1438</v>
      </c>
      <c r="F665" s="7" t="s">
        <v>1439</v>
      </c>
    </row>
    <row r="666">
      <c r="A666" s="4">
        <v>44680.642905092594</v>
      </c>
      <c r="B666" s="5" t="s">
        <v>1440</v>
      </c>
      <c r="C666" s="6" t="s">
        <v>1441</v>
      </c>
      <c r="D666" s="6">
        <v>6.096055657E9</v>
      </c>
      <c r="E666" s="6" t="s">
        <v>1442</v>
      </c>
      <c r="F666" s="7" t="s">
        <v>17</v>
      </c>
    </row>
    <row r="667">
      <c r="A667" s="4">
        <v>44680.81108796296</v>
      </c>
      <c r="B667" s="5" t="s">
        <v>1443</v>
      </c>
      <c r="C667" s="6" t="s">
        <v>1292</v>
      </c>
      <c r="D667" s="6">
        <v>6.096055657E9</v>
      </c>
      <c r="E667" s="6">
        <v>23260.0</v>
      </c>
      <c r="F667" s="6"/>
    </row>
    <row r="668">
      <c r="A668" s="4">
        <v>44680.644467592596</v>
      </c>
      <c r="B668" s="5" t="s">
        <v>1443</v>
      </c>
      <c r="C668" s="6" t="s">
        <v>1292</v>
      </c>
      <c r="D668" s="6">
        <v>6.096055657E9</v>
      </c>
      <c r="E668" s="6" t="s">
        <v>1442</v>
      </c>
      <c r="F668" s="7" t="s">
        <v>200</v>
      </c>
    </row>
    <row r="669">
      <c r="A669" s="4">
        <v>44681.56836805555</v>
      </c>
      <c r="B669" s="5" t="s">
        <v>1444</v>
      </c>
      <c r="C669" s="6" t="s">
        <v>1445</v>
      </c>
      <c r="D669" s="6">
        <v>8.566026016E9</v>
      </c>
      <c r="E669" s="6">
        <v>23279.0</v>
      </c>
      <c r="F669" s="6"/>
    </row>
    <row r="670">
      <c r="A670" s="4">
        <v>44681.40174768519</v>
      </c>
      <c r="B670" s="5" t="s">
        <v>1444</v>
      </c>
      <c r="C670" s="6" t="s">
        <v>1445</v>
      </c>
      <c r="D670" s="6">
        <v>8.566026016E9</v>
      </c>
      <c r="E670" s="6" t="s">
        <v>1446</v>
      </c>
      <c r="F670" s="7" t="s">
        <v>17</v>
      </c>
    </row>
    <row r="671">
      <c r="A671" s="4">
        <v>44681.91457175926</v>
      </c>
      <c r="B671" s="5" t="s">
        <v>1447</v>
      </c>
      <c r="C671" s="6" t="s">
        <v>1448</v>
      </c>
      <c r="D671" s="6">
        <v>2.154326219E9</v>
      </c>
      <c r="E671" s="6" t="s">
        <v>1449</v>
      </c>
      <c r="F671" s="7" t="s">
        <v>1450</v>
      </c>
    </row>
    <row r="672">
      <c r="A672" s="4">
        <v>44682.77885416667</v>
      </c>
      <c r="B672" s="5" t="s">
        <v>1451</v>
      </c>
      <c r="C672" s="6" t="s">
        <v>1452</v>
      </c>
      <c r="D672" s="6">
        <v>6.092263929E9</v>
      </c>
      <c r="E672" s="6">
        <v>23305.0</v>
      </c>
      <c r="F672" s="6"/>
    </row>
    <row r="673">
      <c r="A673" s="4">
        <v>44682.61221064815</v>
      </c>
      <c r="B673" s="5" t="s">
        <v>1451</v>
      </c>
      <c r="C673" s="6" t="s">
        <v>1452</v>
      </c>
      <c r="D673" s="6">
        <v>6.092263929E9</v>
      </c>
      <c r="E673" s="6" t="s">
        <v>1453</v>
      </c>
      <c r="F673" s="7" t="s">
        <v>1454</v>
      </c>
    </row>
    <row r="674">
      <c r="A674" s="4">
        <v>44684.6121412037</v>
      </c>
      <c r="B674" s="5" t="s">
        <v>1455</v>
      </c>
      <c r="C674" s="6" t="s">
        <v>1456</v>
      </c>
      <c r="D674" s="6">
        <v>8.563836199E9</v>
      </c>
      <c r="E674" s="6" t="s">
        <v>1457</v>
      </c>
      <c r="F674" s="7" t="s">
        <v>1458</v>
      </c>
    </row>
    <row r="675">
      <c r="A675" s="4">
        <v>44684.84278935185</v>
      </c>
      <c r="B675" s="5" t="s">
        <v>1459</v>
      </c>
      <c r="C675" s="6" t="s">
        <v>1460</v>
      </c>
      <c r="D675" s="6">
        <v>8.569040808E9</v>
      </c>
      <c r="E675" s="6" t="s">
        <v>1461</v>
      </c>
      <c r="F675" s="7" t="s">
        <v>1462</v>
      </c>
    </row>
    <row r="676">
      <c r="A676" s="4">
        <v>44685.03246527778</v>
      </c>
      <c r="B676" s="5" t="s">
        <v>1463</v>
      </c>
      <c r="C676" s="6" t="s">
        <v>1464</v>
      </c>
      <c r="D676" s="6">
        <v>6.094018057E9</v>
      </c>
      <c r="E676" s="6">
        <v>23349.0</v>
      </c>
      <c r="F676" s="6"/>
    </row>
    <row r="677">
      <c r="A677" s="4">
        <v>44684.86584490741</v>
      </c>
      <c r="B677" s="5" t="s">
        <v>1463</v>
      </c>
      <c r="C677" s="6" t="s">
        <v>1464</v>
      </c>
      <c r="D677" s="6">
        <v>6.094018057E9</v>
      </c>
      <c r="E677" s="6" t="s">
        <v>1465</v>
      </c>
      <c r="F677" s="7" t="s">
        <v>1466</v>
      </c>
    </row>
    <row r="678">
      <c r="A678" s="4">
        <v>44685.632835648146</v>
      </c>
      <c r="B678" s="5" t="s">
        <v>1467</v>
      </c>
      <c r="C678" s="6" t="s">
        <v>1468</v>
      </c>
      <c r="D678" s="6">
        <v>6.097387317E9</v>
      </c>
      <c r="E678" s="6" t="s">
        <v>1469</v>
      </c>
      <c r="F678" s="7" t="s">
        <v>1470</v>
      </c>
    </row>
    <row r="679">
      <c r="A679" s="4">
        <v>44688.507835648146</v>
      </c>
      <c r="B679" s="5" t="s">
        <v>1471</v>
      </c>
      <c r="C679" s="6" t="s">
        <v>1472</v>
      </c>
      <c r="D679" s="6">
        <v>6.095028485E9</v>
      </c>
      <c r="E679" s="6">
        <v>23415.0</v>
      </c>
      <c r="F679" s="6"/>
    </row>
    <row r="680">
      <c r="A680" s="4">
        <v>44688.341215277775</v>
      </c>
      <c r="B680" s="5" t="s">
        <v>1471</v>
      </c>
      <c r="C680" s="6" t="s">
        <v>1472</v>
      </c>
      <c r="D680" s="6">
        <v>6.095028485E9</v>
      </c>
      <c r="E680" s="6" t="s">
        <v>1473</v>
      </c>
      <c r="F680" s="7" t="s">
        <v>200</v>
      </c>
    </row>
    <row r="681">
      <c r="A681" s="4">
        <v>44688.6872337963</v>
      </c>
      <c r="B681" s="5" t="s">
        <v>1474</v>
      </c>
      <c r="C681" s="6" t="s">
        <v>1475</v>
      </c>
      <c r="D681" s="6">
        <v>2.678721915E9</v>
      </c>
      <c r="E681" s="6">
        <v>23419.0</v>
      </c>
      <c r="F681" s="6"/>
    </row>
    <row r="682">
      <c r="A682" s="4">
        <v>44688.52061342593</v>
      </c>
      <c r="B682" s="5" t="s">
        <v>1474</v>
      </c>
      <c r="C682" s="6" t="s">
        <v>1475</v>
      </c>
      <c r="D682" s="6">
        <v>2.678721915E9</v>
      </c>
      <c r="E682" s="6" t="s">
        <v>1476</v>
      </c>
      <c r="F682" s="7" t="s">
        <v>17</v>
      </c>
    </row>
    <row r="683">
      <c r="A683" s="4">
        <v>44688.83440972222</v>
      </c>
      <c r="B683" s="5" t="s">
        <v>1477</v>
      </c>
      <c r="C683" s="6" t="s">
        <v>1478</v>
      </c>
      <c r="D683" s="6">
        <v>2.679180278E9</v>
      </c>
      <c r="E683" s="6">
        <v>23423.0</v>
      </c>
      <c r="F683" s="6"/>
    </row>
    <row r="684">
      <c r="A684" s="4">
        <v>44688.66778935185</v>
      </c>
      <c r="B684" s="5" t="s">
        <v>1477</v>
      </c>
      <c r="C684" s="6" t="s">
        <v>1478</v>
      </c>
      <c r="D684" s="6">
        <v>2.679180278E9</v>
      </c>
      <c r="E684" s="6" t="s">
        <v>1479</v>
      </c>
      <c r="F684" s="7" t="s">
        <v>1480</v>
      </c>
    </row>
    <row r="685">
      <c r="A685" s="4">
        <v>44688.84173611111</v>
      </c>
      <c r="B685" s="5" t="s">
        <v>1481</v>
      </c>
      <c r="C685" s="6" t="s">
        <v>1482</v>
      </c>
      <c r="D685" s="6" t="s">
        <v>1483</v>
      </c>
      <c r="E685" s="6">
        <v>23424.0</v>
      </c>
      <c r="F685" s="6"/>
    </row>
    <row r="686">
      <c r="A686" s="4">
        <v>44688.67511574074</v>
      </c>
      <c r="B686" s="5" t="s">
        <v>1481</v>
      </c>
      <c r="C686" s="6" t="s">
        <v>1482</v>
      </c>
      <c r="D686" s="6" t="s">
        <v>1483</v>
      </c>
      <c r="E686" s="6" t="s">
        <v>1484</v>
      </c>
      <c r="F686" s="7" t="s">
        <v>1480</v>
      </c>
    </row>
    <row r="687">
      <c r="A687" s="4">
        <v>44688.72547453704</v>
      </c>
      <c r="B687" s="5" t="s">
        <v>1485</v>
      </c>
      <c r="C687" s="6" t="s">
        <v>1486</v>
      </c>
      <c r="D687" s="6">
        <v>6.099299382E9</v>
      </c>
      <c r="E687" s="6" t="s">
        <v>1487</v>
      </c>
      <c r="F687" s="7" t="s">
        <v>1488</v>
      </c>
    </row>
    <row r="688">
      <c r="A688" s="4">
        <v>44690.98792824074</v>
      </c>
      <c r="B688" s="5" t="s">
        <v>673</v>
      </c>
      <c r="C688" s="6" t="s">
        <v>674</v>
      </c>
      <c r="D688" s="6">
        <v>8.565719092E9</v>
      </c>
      <c r="E688" s="6">
        <v>23455.0</v>
      </c>
      <c r="F688" s="6"/>
    </row>
    <row r="689">
      <c r="A689" s="4">
        <v>44690.82131944445</v>
      </c>
      <c r="B689" s="5" t="s">
        <v>673</v>
      </c>
      <c r="C689" s="6" t="s">
        <v>674</v>
      </c>
      <c r="D689" s="6">
        <v>8.565719092E9</v>
      </c>
      <c r="E689" s="6" t="s">
        <v>675</v>
      </c>
      <c r="F689" s="7" t="s">
        <v>200</v>
      </c>
    </row>
    <row r="690">
      <c r="A690" s="4">
        <v>44690.84657407407</v>
      </c>
      <c r="B690" s="5" t="s">
        <v>1489</v>
      </c>
      <c r="C690" s="6" t="s">
        <v>1490</v>
      </c>
      <c r="D690" s="6">
        <v>8.569778635E9</v>
      </c>
      <c r="E690" s="6" t="s">
        <v>1491</v>
      </c>
      <c r="F690" s="7" t="s">
        <v>1492</v>
      </c>
    </row>
    <row r="691">
      <c r="A691" s="4">
        <v>44692.66506944445</v>
      </c>
      <c r="B691" s="5" t="s">
        <v>1493</v>
      </c>
      <c r="C691" s="6" t="s">
        <v>1494</v>
      </c>
      <c r="D691" s="6">
        <v>8.568316223E9</v>
      </c>
      <c r="E691" s="6" t="s">
        <v>1495</v>
      </c>
      <c r="F691" s="7" t="s">
        <v>1496</v>
      </c>
    </row>
    <row r="692">
      <c r="A692" s="4">
        <v>44693.94993055556</v>
      </c>
      <c r="B692" s="5" t="s">
        <v>1497</v>
      </c>
      <c r="C692" s="6" t="s">
        <v>1498</v>
      </c>
      <c r="D692" s="6">
        <v>6.105791234E9</v>
      </c>
      <c r="E692" s="6">
        <v>23510.0</v>
      </c>
      <c r="F692" s="6"/>
    </row>
    <row r="693">
      <c r="A693" s="4">
        <v>44693.78331018519</v>
      </c>
      <c r="B693" s="5" t="s">
        <v>1497</v>
      </c>
      <c r="C693" s="6" t="s">
        <v>1498</v>
      </c>
      <c r="D693" s="6">
        <v>6.105791234E9</v>
      </c>
      <c r="E693" s="6" t="s">
        <v>1499</v>
      </c>
      <c r="F693" s="7" t="s">
        <v>17</v>
      </c>
    </row>
    <row r="694">
      <c r="A694" s="4">
        <v>44694.52679398148</v>
      </c>
      <c r="B694" s="5" t="s">
        <v>1500</v>
      </c>
      <c r="C694" s="6" t="s">
        <v>1501</v>
      </c>
      <c r="D694" s="6">
        <v>2.67541647E9</v>
      </c>
      <c r="E694" s="6">
        <v>23526.0</v>
      </c>
      <c r="F694" s="6"/>
    </row>
    <row r="695">
      <c r="A695" s="4">
        <v>44694.36016203704</v>
      </c>
      <c r="B695" s="5" t="s">
        <v>1500</v>
      </c>
      <c r="C695" s="6" t="s">
        <v>1501</v>
      </c>
      <c r="D695" s="6">
        <v>2.67541647E9</v>
      </c>
      <c r="E695" s="6" t="s">
        <v>1502</v>
      </c>
      <c r="F695" s="7" t="s">
        <v>200</v>
      </c>
    </row>
    <row r="696">
      <c r="A696" s="4">
        <v>44695.85287037037</v>
      </c>
      <c r="B696" s="5" t="s">
        <v>1503</v>
      </c>
      <c r="C696" s="6" t="s">
        <v>1504</v>
      </c>
      <c r="D696" s="6">
        <v>6.095515751E9</v>
      </c>
      <c r="E696" s="6">
        <v>23546.0</v>
      </c>
      <c r="F696" s="6"/>
    </row>
    <row r="697">
      <c r="A697" s="4">
        <v>44695.68623842593</v>
      </c>
      <c r="B697" s="5" t="s">
        <v>1503</v>
      </c>
      <c r="C697" s="6" t="s">
        <v>1504</v>
      </c>
      <c r="D697" s="6">
        <v>6.095515751E9</v>
      </c>
      <c r="E697" s="6" t="s">
        <v>1505</v>
      </c>
      <c r="F697" s="7" t="s">
        <v>200</v>
      </c>
    </row>
    <row r="698">
      <c r="A698" s="4">
        <v>44695.98038194444</v>
      </c>
      <c r="B698" s="5" t="s">
        <v>1506</v>
      </c>
      <c r="C698" s="6" t="s">
        <v>1507</v>
      </c>
      <c r="D698" s="6">
        <v>6.092805685E9</v>
      </c>
      <c r="E698" s="6">
        <v>23549.0</v>
      </c>
      <c r="F698" s="6"/>
    </row>
    <row r="699">
      <c r="A699" s="4">
        <v>44695.81376157407</v>
      </c>
      <c r="B699" s="5" t="s">
        <v>1506</v>
      </c>
      <c r="C699" s="6" t="s">
        <v>1507</v>
      </c>
      <c r="D699" s="6">
        <v>6.092805685E9</v>
      </c>
      <c r="E699" s="6" t="s">
        <v>1508</v>
      </c>
      <c r="F699" s="7" t="s">
        <v>17</v>
      </c>
    </row>
    <row r="700">
      <c r="A700" s="4">
        <v>44696.87395833333</v>
      </c>
      <c r="B700" s="5" t="s">
        <v>1509</v>
      </c>
      <c r="C700" s="6" t="s">
        <v>1510</v>
      </c>
      <c r="D700" s="6">
        <v>9.179414399E9</v>
      </c>
      <c r="E700" s="6">
        <v>23569.0</v>
      </c>
      <c r="F700" s="6"/>
    </row>
    <row r="701">
      <c r="A701" s="4">
        <v>44696.707337962966</v>
      </c>
      <c r="B701" s="5" t="s">
        <v>1509</v>
      </c>
      <c r="C701" s="6" t="s">
        <v>1510</v>
      </c>
      <c r="D701" s="6">
        <v>9.179414399E9</v>
      </c>
      <c r="E701" s="6" t="s">
        <v>1511</v>
      </c>
      <c r="F701" s="7" t="s">
        <v>17</v>
      </c>
    </row>
    <row r="702">
      <c r="A702" s="4">
        <v>44698.00965277778</v>
      </c>
      <c r="B702" s="5" t="s">
        <v>1512</v>
      </c>
      <c r="C702" s="6" t="s">
        <v>1513</v>
      </c>
      <c r="D702" s="6">
        <v>6.094058619E9</v>
      </c>
      <c r="E702" s="6" t="s">
        <v>1514</v>
      </c>
      <c r="F702" s="7" t="s">
        <v>1515</v>
      </c>
    </row>
    <row r="703">
      <c r="A703" s="4">
        <v>44699.79481481481</v>
      </c>
      <c r="B703" s="5" t="s">
        <v>1397</v>
      </c>
      <c r="C703" s="6" t="s">
        <v>1398</v>
      </c>
      <c r="D703" s="6">
        <v>8.563137042E9</v>
      </c>
      <c r="E703" s="6">
        <v>23639.0</v>
      </c>
      <c r="F703" s="6"/>
    </row>
    <row r="704">
      <c r="A704" s="4">
        <v>44699.62818287037</v>
      </c>
      <c r="B704" s="5" t="s">
        <v>1397</v>
      </c>
      <c r="C704" s="6" t="s">
        <v>1398</v>
      </c>
      <c r="D704" s="6">
        <v>8.563137042E9</v>
      </c>
      <c r="E704" s="6" t="s">
        <v>1516</v>
      </c>
      <c r="F704" s="7" t="s">
        <v>200</v>
      </c>
    </row>
    <row r="705">
      <c r="A705" s="4">
        <v>44699.884884259256</v>
      </c>
      <c r="B705" s="5" t="s">
        <v>1517</v>
      </c>
      <c r="C705" s="6" t="s">
        <v>1518</v>
      </c>
      <c r="D705" s="6" t="s">
        <v>1519</v>
      </c>
      <c r="E705" s="6">
        <v>23642.0</v>
      </c>
      <c r="F705" s="6"/>
    </row>
    <row r="706">
      <c r="A706" s="4">
        <v>44699.71826388889</v>
      </c>
      <c r="B706" s="5" t="s">
        <v>1517</v>
      </c>
      <c r="C706" s="6" t="s">
        <v>1518</v>
      </c>
      <c r="D706" s="6" t="s">
        <v>1519</v>
      </c>
      <c r="E706" s="6" t="s">
        <v>1520</v>
      </c>
      <c r="F706" s="7" t="s">
        <v>1521</v>
      </c>
    </row>
    <row r="707">
      <c r="A707" s="4">
        <v>44700.274872685186</v>
      </c>
      <c r="B707" s="5" t="s">
        <v>1522</v>
      </c>
      <c r="C707" s="6" t="s">
        <v>1523</v>
      </c>
      <c r="D707" s="6">
        <v>2.672375431E9</v>
      </c>
      <c r="E707" s="6" t="s">
        <v>1524</v>
      </c>
      <c r="F707" s="7" t="s">
        <v>1525</v>
      </c>
    </row>
    <row r="708">
      <c r="A708" s="4">
        <v>44701.25640046296</v>
      </c>
      <c r="B708" s="5" t="s">
        <v>1526</v>
      </c>
      <c r="C708" s="6" t="s">
        <v>1527</v>
      </c>
      <c r="D708" s="6">
        <v>9.104097506E9</v>
      </c>
      <c r="E708" s="6" t="s">
        <v>1528</v>
      </c>
      <c r="F708" s="7" t="s">
        <v>1529</v>
      </c>
    </row>
    <row r="709">
      <c r="A709" s="4">
        <v>44701.349340277775</v>
      </c>
      <c r="B709" s="5" t="s">
        <v>1530</v>
      </c>
      <c r="C709" s="6" t="s">
        <v>1531</v>
      </c>
      <c r="D709" s="6">
        <v>2.153988812E9</v>
      </c>
      <c r="E709" s="6" t="s">
        <v>1532</v>
      </c>
      <c r="F709" s="7" t="s">
        <v>1533</v>
      </c>
    </row>
    <row r="710">
      <c r="A710" s="4">
        <v>44701.665821759256</v>
      </c>
      <c r="B710" s="5" t="s">
        <v>1534</v>
      </c>
      <c r="C710" s="6" t="s">
        <v>1535</v>
      </c>
      <c r="D710" s="6">
        <v>2.0234017E9</v>
      </c>
      <c r="E710" s="6">
        <v>23683.0</v>
      </c>
      <c r="F710" s="6"/>
    </row>
    <row r="711">
      <c r="A711" s="4">
        <v>44701.499236111114</v>
      </c>
      <c r="B711" s="5" t="s">
        <v>1534</v>
      </c>
      <c r="C711" s="6" t="s">
        <v>1535</v>
      </c>
      <c r="D711" s="6">
        <v>2.0234017E9</v>
      </c>
      <c r="E711" s="6" t="s">
        <v>1536</v>
      </c>
      <c r="F711" s="7" t="s">
        <v>17</v>
      </c>
    </row>
    <row r="712">
      <c r="A712" s="4">
        <v>44702.37396990741</v>
      </c>
      <c r="B712" s="5" t="s">
        <v>1537</v>
      </c>
      <c r="C712" s="6" t="s">
        <v>1538</v>
      </c>
      <c r="D712" s="6">
        <v>6.09707481E9</v>
      </c>
      <c r="E712" s="6" t="s">
        <v>1539</v>
      </c>
      <c r="F712" s="7" t="s">
        <v>1540</v>
      </c>
    </row>
    <row r="713">
      <c r="A713" s="4">
        <v>44703.36208333333</v>
      </c>
      <c r="B713" s="5" t="s">
        <v>1541</v>
      </c>
      <c r="C713" s="6" t="s">
        <v>1542</v>
      </c>
      <c r="D713" s="6">
        <v>2.673140281E9</v>
      </c>
      <c r="E713" s="6" t="s">
        <v>1543</v>
      </c>
      <c r="F713" s="7" t="s">
        <v>1544</v>
      </c>
    </row>
    <row r="714">
      <c r="A714" s="4">
        <v>44704.00430555556</v>
      </c>
      <c r="B714" s="5" t="s">
        <v>1545</v>
      </c>
      <c r="C714" s="6" t="s">
        <v>1546</v>
      </c>
      <c r="D714" s="6">
        <v>8.56534364E9</v>
      </c>
      <c r="E714" s="6" t="s">
        <v>1547</v>
      </c>
      <c r="F714" s="7" t="s">
        <v>1548</v>
      </c>
    </row>
    <row r="715">
      <c r="A715" s="4">
        <v>44704.17188657408</v>
      </c>
      <c r="B715" s="5" t="s">
        <v>1545</v>
      </c>
      <c r="C715" s="6" t="s">
        <v>1549</v>
      </c>
      <c r="D715" s="6">
        <v>8.57856535364E12</v>
      </c>
      <c r="E715" s="6">
        <v>23739.0</v>
      </c>
      <c r="F715" s="6"/>
    </row>
    <row r="716">
      <c r="A716" s="4">
        <v>44704.00524305556</v>
      </c>
      <c r="B716" s="5" t="s">
        <v>1545</v>
      </c>
      <c r="C716" s="6" t="s">
        <v>1549</v>
      </c>
      <c r="D716" s="6">
        <v>8.57856535364E12</v>
      </c>
      <c r="E716" s="6" t="s">
        <v>1547</v>
      </c>
      <c r="F716" s="7" t="s">
        <v>17</v>
      </c>
    </row>
    <row r="717">
      <c r="A717" s="4">
        <v>44704.27284722222</v>
      </c>
      <c r="B717" s="5" t="s">
        <v>1550</v>
      </c>
      <c r="C717" s="6" t="s">
        <v>1551</v>
      </c>
      <c r="D717" s="6">
        <v>8.562782041E9</v>
      </c>
      <c r="E717" s="6">
        <v>23740.0</v>
      </c>
      <c r="F717" s="6"/>
    </row>
    <row r="718">
      <c r="A718" s="4">
        <v>44704.10621527778</v>
      </c>
      <c r="B718" s="5" t="s">
        <v>1550</v>
      </c>
      <c r="C718" s="6" t="s">
        <v>1551</v>
      </c>
      <c r="D718" s="6">
        <v>8.562782041E9</v>
      </c>
      <c r="E718" s="6" t="s">
        <v>1552</v>
      </c>
      <c r="F718" s="7" t="s">
        <v>17</v>
      </c>
    </row>
    <row r="719">
      <c r="A719" s="4">
        <v>44704.52439814815</v>
      </c>
      <c r="B719" s="5" t="s">
        <v>1553</v>
      </c>
      <c r="C719" s="6" t="s">
        <v>1554</v>
      </c>
      <c r="D719" s="6">
        <v>6.095563465E9</v>
      </c>
      <c r="E719" s="6" t="s">
        <v>1555</v>
      </c>
      <c r="F719" s="7" t="s">
        <v>1556</v>
      </c>
    </row>
    <row r="720">
      <c r="A720" s="4">
        <v>44704.71545138889</v>
      </c>
      <c r="B720" s="5" t="s">
        <v>1557</v>
      </c>
      <c r="C720" s="6" t="s">
        <v>1558</v>
      </c>
      <c r="D720" s="6">
        <v>16092809339</v>
      </c>
      <c r="E720" s="6">
        <v>23751.0</v>
      </c>
      <c r="F720" s="6"/>
    </row>
    <row r="721">
      <c r="A721" s="4">
        <v>44704.54881944445</v>
      </c>
      <c r="B721" s="5" t="s">
        <v>1557</v>
      </c>
      <c r="C721" s="6" t="s">
        <v>1558</v>
      </c>
      <c r="D721" s="6">
        <v>16092809339</v>
      </c>
      <c r="E721" s="6" t="s">
        <v>1559</v>
      </c>
      <c r="F721" s="7" t="s">
        <v>200</v>
      </c>
    </row>
    <row r="722">
      <c r="A722" s="4">
        <v>44704.80856481481</v>
      </c>
      <c r="B722" s="5" t="s">
        <v>1560</v>
      </c>
      <c r="C722" s="6" t="s">
        <v>1561</v>
      </c>
      <c r="D722" s="6">
        <v>6.095045354E9</v>
      </c>
      <c r="E722" s="6">
        <v>23753.0</v>
      </c>
      <c r="F722" s="6"/>
    </row>
    <row r="723">
      <c r="A723" s="4">
        <v>44704.64193287037</v>
      </c>
      <c r="B723" s="5" t="s">
        <v>1560</v>
      </c>
      <c r="C723" s="6" t="s">
        <v>1561</v>
      </c>
      <c r="D723" s="6">
        <v>6.095045354E9</v>
      </c>
      <c r="E723" s="6" t="s">
        <v>1562</v>
      </c>
      <c r="F723" s="7" t="s">
        <v>17</v>
      </c>
    </row>
    <row r="724">
      <c r="A724" s="4">
        <v>44705.48835648148</v>
      </c>
      <c r="B724" s="5" t="s">
        <v>1563</v>
      </c>
      <c r="C724" s="6" t="s">
        <v>1564</v>
      </c>
      <c r="D724" s="6">
        <v>3.372410251E9</v>
      </c>
      <c r="E724" s="6">
        <v>23773.0</v>
      </c>
      <c r="F724" s="6"/>
    </row>
    <row r="725">
      <c r="A725" s="4">
        <v>44705.32172453704</v>
      </c>
      <c r="B725" s="5" t="s">
        <v>1563</v>
      </c>
      <c r="C725" s="6" t="s">
        <v>1564</v>
      </c>
      <c r="D725" s="6">
        <v>3.372410251E9</v>
      </c>
      <c r="E725" s="6" t="s">
        <v>1565</v>
      </c>
      <c r="F725" s="7" t="s">
        <v>200</v>
      </c>
    </row>
    <row r="726">
      <c r="A726" s="4">
        <v>44705.53931712963</v>
      </c>
      <c r="B726" s="5" t="s">
        <v>1566</v>
      </c>
      <c r="C726" s="6" t="s">
        <v>1567</v>
      </c>
      <c r="D726" s="6">
        <v>8.562644038E9</v>
      </c>
      <c r="E726" s="6" t="s">
        <v>1568</v>
      </c>
      <c r="F726" s="7" t="s">
        <v>1569</v>
      </c>
    </row>
    <row r="727">
      <c r="A727" s="4">
        <v>44706.08199074074</v>
      </c>
      <c r="B727" s="5" t="s">
        <v>673</v>
      </c>
      <c r="C727" s="6" t="s">
        <v>674</v>
      </c>
      <c r="D727" s="6">
        <v>8.565719092E9</v>
      </c>
      <c r="E727" s="6">
        <v>23794.0</v>
      </c>
      <c r="F727" s="6"/>
    </row>
    <row r="728">
      <c r="A728" s="4">
        <v>44705.91537037037</v>
      </c>
      <c r="B728" s="5" t="s">
        <v>673</v>
      </c>
      <c r="C728" s="6" t="s">
        <v>674</v>
      </c>
      <c r="D728" s="6">
        <v>8.565719092E9</v>
      </c>
      <c r="E728" s="6" t="s">
        <v>675</v>
      </c>
      <c r="F728" s="7" t="s">
        <v>17</v>
      </c>
    </row>
    <row r="729">
      <c r="A729" s="4">
        <v>44706.13612268519</v>
      </c>
      <c r="B729" s="5" t="s">
        <v>1570</v>
      </c>
      <c r="C729" s="6" t="s">
        <v>1571</v>
      </c>
      <c r="D729" s="6">
        <v>6.094585728E9</v>
      </c>
      <c r="E729" s="6">
        <v>23796.0</v>
      </c>
      <c r="F729" s="6"/>
    </row>
    <row r="730">
      <c r="A730" s="4">
        <v>44705.969502314816</v>
      </c>
      <c r="B730" s="5" t="s">
        <v>1570</v>
      </c>
      <c r="C730" s="6" t="s">
        <v>1571</v>
      </c>
      <c r="D730" s="6">
        <v>6.094585728E9</v>
      </c>
      <c r="E730" s="6" t="s">
        <v>1572</v>
      </c>
      <c r="F730" s="7" t="s">
        <v>17</v>
      </c>
    </row>
    <row r="731">
      <c r="A731" s="4">
        <v>44706.54136574074</v>
      </c>
      <c r="B731" s="5" t="s">
        <v>1573</v>
      </c>
      <c r="C731" s="6" t="s">
        <v>1574</v>
      </c>
      <c r="D731" s="6">
        <v>8.56318628E9</v>
      </c>
      <c r="E731" s="6" t="s">
        <v>540</v>
      </c>
      <c r="F731" s="7" t="s">
        <v>1575</v>
      </c>
    </row>
    <row r="732">
      <c r="A732" s="4">
        <v>44707.16774305556</v>
      </c>
      <c r="B732" s="5" t="s">
        <v>1576</v>
      </c>
      <c r="C732" s="6" t="s">
        <v>1577</v>
      </c>
      <c r="D732" s="6">
        <v>6.099415106E9</v>
      </c>
      <c r="E732" s="6">
        <v>23825.0</v>
      </c>
      <c r="F732" s="6"/>
    </row>
    <row r="733">
      <c r="A733" s="4">
        <v>44707.00111111111</v>
      </c>
      <c r="B733" s="5" t="s">
        <v>1576</v>
      </c>
      <c r="C733" s="6" t="s">
        <v>1577</v>
      </c>
      <c r="D733" s="6">
        <v>6.099415106E9</v>
      </c>
      <c r="E733" s="6" t="s">
        <v>1578</v>
      </c>
      <c r="F733" s="7" t="s">
        <v>1579</v>
      </c>
    </row>
    <row r="734">
      <c r="A734" s="4">
        <v>44707.26833333333</v>
      </c>
      <c r="B734" s="5" t="s">
        <v>1580</v>
      </c>
      <c r="C734" s="6" t="s">
        <v>1581</v>
      </c>
      <c r="D734" s="6">
        <v>2.152940029E9</v>
      </c>
      <c r="E734" s="6" t="s">
        <v>1582</v>
      </c>
      <c r="F734" s="7" t="s">
        <v>1583</v>
      </c>
    </row>
    <row r="735">
      <c r="A735" s="4">
        <v>44708.62709490741</v>
      </c>
      <c r="B735" s="5" t="s">
        <v>1584</v>
      </c>
      <c r="C735" s="6" t="s">
        <v>1585</v>
      </c>
      <c r="D735" s="6">
        <v>6.095753438E9</v>
      </c>
      <c r="E735" s="6">
        <v>23864.0</v>
      </c>
      <c r="F735" s="6"/>
    </row>
    <row r="736">
      <c r="A736" s="4">
        <v>44708.46046296296</v>
      </c>
      <c r="B736" s="5" t="s">
        <v>1584</v>
      </c>
      <c r="C736" s="6" t="s">
        <v>1585</v>
      </c>
      <c r="D736" s="6">
        <v>6.095753438E9</v>
      </c>
      <c r="E736" s="6" t="s">
        <v>1586</v>
      </c>
      <c r="F736" s="7" t="s">
        <v>1587</v>
      </c>
    </row>
    <row r="737">
      <c r="A737" s="4">
        <v>44709.43890046296</v>
      </c>
      <c r="B737" s="5" t="s">
        <v>1588</v>
      </c>
      <c r="C737" s="6" t="s">
        <v>1589</v>
      </c>
      <c r="D737" s="6">
        <v>8.567776868E9</v>
      </c>
      <c r="E737" s="6">
        <v>23885.0</v>
      </c>
      <c r="F737" s="6"/>
    </row>
    <row r="738">
      <c r="A738" s="4">
        <v>44709.27226851852</v>
      </c>
      <c r="B738" s="5" t="s">
        <v>1588</v>
      </c>
      <c r="C738" s="6" t="s">
        <v>1589</v>
      </c>
      <c r="D738" s="6">
        <v>8.567776868E9</v>
      </c>
      <c r="E738" s="6" t="s">
        <v>1590</v>
      </c>
      <c r="F738" s="7" t="s">
        <v>200</v>
      </c>
    </row>
    <row r="739">
      <c r="A739" s="4">
        <v>44710.32258101852</v>
      </c>
      <c r="B739" s="5" t="s">
        <v>1591</v>
      </c>
      <c r="C739" s="6" t="s">
        <v>1592</v>
      </c>
      <c r="D739" s="6">
        <v>2.199169224E9</v>
      </c>
      <c r="E739" s="6" t="s">
        <v>1593</v>
      </c>
      <c r="F739" s="7" t="s">
        <v>1594</v>
      </c>
    </row>
    <row r="740">
      <c r="A740" s="4">
        <v>44710.90384259259</v>
      </c>
      <c r="B740" s="5" t="s">
        <v>1595</v>
      </c>
      <c r="C740" s="6" t="s">
        <v>1596</v>
      </c>
      <c r="D740" s="6">
        <v>8.56426591E9</v>
      </c>
      <c r="E740" s="6" t="s">
        <v>1597</v>
      </c>
      <c r="F740" s="7" t="s">
        <v>1598</v>
      </c>
    </row>
    <row r="741">
      <c r="A741" s="4">
        <v>44714.02543981482</v>
      </c>
      <c r="B741" s="5" t="s">
        <v>1599</v>
      </c>
      <c r="C741" s="6" t="s">
        <v>1600</v>
      </c>
      <c r="D741" s="6">
        <v>6.093578702E9</v>
      </c>
      <c r="E741" s="6" t="s">
        <v>1601</v>
      </c>
      <c r="F741" s="7" t="s">
        <v>1602</v>
      </c>
    </row>
    <row r="742">
      <c r="A742" s="4">
        <v>44714.10070601852</v>
      </c>
      <c r="B742" s="5" t="s">
        <v>1603</v>
      </c>
      <c r="C742" s="6" t="s">
        <v>1604</v>
      </c>
      <c r="D742" s="6">
        <v>8.568429139E9</v>
      </c>
      <c r="E742" s="6" t="s">
        <v>1605</v>
      </c>
      <c r="F742" s="7" t="s">
        <v>1606</v>
      </c>
    </row>
    <row r="743">
      <c r="A743" s="4">
        <v>44714.30486111111</v>
      </c>
      <c r="B743" s="5" t="s">
        <v>1607</v>
      </c>
      <c r="C743" s="6" t="s">
        <v>1608</v>
      </c>
      <c r="D743" s="6">
        <v>2.679093031E9</v>
      </c>
      <c r="E743" s="6" t="s">
        <v>1609</v>
      </c>
      <c r="F743" s="7" t="s">
        <v>17</v>
      </c>
    </row>
    <row r="744">
      <c r="A744" s="4">
        <v>44715.87876157407</v>
      </c>
      <c r="B744" s="5" t="s">
        <v>1610</v>
      </c>
      <c r="C744" s="6" t="s">
        <v>1611</v>
      </c>
      <c r="D744" s="6">
        <v>6.098787003E9</v>
      </c>
      <c r="E744" s="6">
        <v>24042.0</v>
      </c>
      <c r="F744" s="6"/>
    </row>
    <row r="745">
      <c r="A745" s="4">
        <v>44715.71215277778</v>
      </c>
      <c r="B745" s="5" t="s">
        <v>1610</v>
      </c>
      <c r="C745" s="6" t="s">
        <v>1611</v>
      </c>
      <c r="D745" s="6">
        <v>6.098787003E9</v>
      </c>
      <c r="E745" s="6" t="s">
        <v>1612</v>
      </c>
      <c r="F745" s="7" t="s">
        <v>1613</v>
      </c>
    </row>
    <row r="746">
      <c r="A746" s="4">
        <v>44715.76055555556</v>
      </c>
      <c r="B746" s="5" t="s">
        <v>1614</v>
      </c>
      <c r="C746" s="6" t="s">
        <v>1615</v>
      </c>
      <c r="D746" s="6">
        <v>8.562034072E9</v>
      </c>
      <c r="E746" s="6" t="s">
        <v>1616</v>
      </c>
      <c r="F746" s="7" t="s">
        <v>1617</v>
      </c>
    </row>
    <row r="747">
      <c r="A747" s="4">
        <v>44716.844375</v>
      </c>
      <c r="B747" s="5" t="s">
        <v>1618</v>
      </c>
      <c r="C747" s="6" t="s">
        <v>1619</v>
      </c>
      <c r="D747" s="6">
        <v>2.673331672E9</v>
      </c>
      <c r="E747" s="6">
        <v>24053.0</v>
      </c>
      <c r="F747" s="6"/>
    </row>
    <row r="748">
      <c r="A748" s="4">
        <v>44716.677766203706</v>
      </c>
      <c r="B748" s="5" t="s">
        <v>1618</v>
      </c>
      <c r="C748" s="6" t="s">
        <v>1619</v>
      </c>
      <c r="D748" s="6">
        <v>2.673331672E9</v>
      </c>
      <c r="E748" s="6" t="s">
        <v>1620</v>
      </c>
      <c r="F748" s="7" t="s">
        <v>17</v>
      </c>
    </row>
    <row r="749">
      <c r="A749" s="4">
        <v>44716.75131944445</v>
      </c>
      <c r="B749" s="5" t="s">
        <v>1134</v>
      </c>
      <c r="C749" s="6" t="s">
        <v>1135</v>
      </c>
      <c r="D749" s="6">
        <v>8.568794095E9</v>
      </c>
      <c r="E749" s="6" t="s">
        <v>1621</v>
      </c>
      <c r="F749" s="7" t="s">
        <v>1622</v>
      </c>
    </row>
    <row r="750">
      <c r="A750" s="4">
        <v>44717.178032407406</v>
      </c>
      <c r="B750" s="5" t="s">
        <v>1623</v>
      </c>
      <c r="C750" s="6" t="s">
        <v>1624</v>
      </c>
      <c r="D750" s="6">
        <v>6.196365776E9</v>
      </c>
      <c r="E750" s="6">
        <v>24063.0</v>
      </c>
      <c r="F750" s="6"/>
    </row>
    <row r="751">
      <c r="A751" s="4">
        <v>44717.011400462965</v>
      </c>
      <c r="B751" s="5" t="s">
        <v>1623</v>
      </c>
      <c r="C751" s="6" t="s">
        <v>1624</v>
      </c>
      <c r="D751" s="6">
        <v>6.196365776E9</v>
      </c>
      <c r="E751" s="6" t="s">
        <v>1625</v>
      </c>
      <c r="F751" s="7" t="s">
        <v>1626</v>
      </c>
    </row>
    <row r="752">
      <c r="A752" s="4">
        <v>44717.64616898148</v>
      </c>
      <c r="B752" s="5" t="s">
        <v>1627</v>
      </c>
      <c r="C752" s="6" t="s">
        <v>1628</v>
      </c>
      <c r="D752" s="6">
        <v>8.563136184E9</v>
      </c>
      <c r="E752" s="6" t="s">
        <v>1629</v>
      </c>
      <c r="F752" s="7" t="s">
        <v>1630</v>
      </c>
    </row>
    <row r="753">
      <c r="A753" s="4">
        <v>44719.18677083333</v>
      </c>
      <c r="B753" s="5" t="s">
        <v>1631</v>
      </c>
      <c r="C753" s="6" t="s">
        <v>1632</v>
      </c>
      <c r="D753" s="6">
        <v>8.563982034E9</v>
      </c>
      <c r="E753" s="6" t="s">
        <v>1633</v>
      </c>
      <c r="F753" s="7" t="s">
        <v>17</v>
      </c>
    </row>
    <row r="754">
      <c r="A754" s="4">
        <v>44719.61261574074</v>
      </c>
      <c r="B754" s="5" t="s">
        <v>1634</v>
      </c>
      <c r="C754" s="6" t="s">
        <v>1585</v>
      </c>
      <c r="D754" s="6">
        <v>6.095753438E9</v>
      </c>
      <c r="E754" s="6" t="s">
        <v>1586</v>
      </c>
      <c r="F754" s="7" t="s">
        <v>1635</v>
      </c>
    </row>
    <row r="755">
      <c r="A755" s="4">
        <v>44719.88826388889</v>
      </c>
      <c r="B755" s="5" t="s">
        <v>1636</v>
      </c>
      <c r="C755" s="6" t="s">
        <v>1637</v>
      </c>
      <c r="D755" s="6">
        <v>2.6765787E7</v>
      </c>
      <c r="E755" s="6" t="s">
        <v>1638</v>
      </c>
      <c r="F755" s="7" t="s">
        <v>1639</v>
      </c>
    </row>
    <row r="756">
      <c r="A756" s="4">
        <v>44720.4490625</v>
      </c>
      <c r="B756" s="5" t="s">
        <v>1640</v>
      </c>
      <c r="C756" s="6" t="s">
        <v>1641</v>
      </c>
      <c r="D756" s="6">
        <v>8.563575268E9</v>
      </c>
      <c r="E756" s="6" t="s">
        <v>1642</v>
      </c>
      <c r="F756" s="7" t="s">
        <v>1643</v>
      </c>
    </row>
    <row r="757">
      <c r="A757" s="4">
        <v>44721.0105787037</v>
      </c>
      <c r="B757" s="5" t="s">
        <v>1517</v>
      </c>
      <c r="C757" s="6" t="s">
        <v>1518</v>
      </c>
      <c r="D757" s="6">
        <v>8.563085898E9</v>
      </c>
      <c r="E757" s="6">
        <v>24128.0</v>
      </c>
      <c r="F757" s="6"/>
    </row>
    <row r="758">
      <c r="A758" s="4">
        <v>44720.843993055554</v>
      </c>
      <c r="B758" s="5" t="s">
        <v>1517</v>
      </c>
      <c r="C758" s="6" t="s">
        <v>1518</v>
      </c>
      <c r="D758" s="6">
        <v>8.563085898E9</v>
      </c>
      <c r="E758" s="6" t="s">
        <v>1520</v>
      </c>
      <c r="F758" s="7" t="s">
        <v>1644</v>
      </c>
    </row>
    <row r="759">
      <c r="A759" s="4">
        <v>44722.318761574075</v>
      </c>
      <c r="B759" s="5" t="s">
        <v>1645</v>
      </c>
      <c r="C759" s="6" t="s">
        <v>1646</v>
      </c>
      <c r="D759" s="6">
        <v>6.093042135E9</v>
      </c>
      <c r="E759" s="6" t="s">
        <v>1647</v>
      </c>
      <c r="F759" s="7" t="s">
        <v>200</v>
      </c>
    </row>
    <row r="760">
      <c r="A760" s="4">
        <v>44722.48537037037</v>
      </c>
      <c r="B760" s="5" t="s">
        <v>1645</v>
      </c>
      <c r="C760" s="6" t="s">
        <v>1646</v>
      </c>
      <c r="D760" s="6">
        <v>6.093042135E9</v>
      </c>
      <c r="E760" s="6">
        <v>24195.0</v>
      </c>
      <c r="F760" s="6"/>
    </row>
    <row r="761">
      <c r="A761" s="4">
        <v>44723.871296296296</v>
      </c>
      <c r="B761" s="5" t="s">
        <v>1648</v>
      </c>
      <c r="C761" s="6" t="s">
        <v>1649</v>
      </c>
      <c r="D761" s="6">
        <v>8.565340344E9</v>
      </c>
      <c r="E761" s="6" t="s">
        <v>1650</v>
      </c>
      <c r="F761" s="7" t="s">
        <v>1651</v>
      </c>
    </row>
    <row r="762">
      <c r="A762" s="4">
        <v>44724.32946759259</v>
      </c>
      <c r="B762" s="5" t="s">
        <v>1652</v>
      </c>
      <c r="C762" s="6" t="s">
        <v>1653</v>
      </c>
      <c r="D762" s="6">
        <v>8.569936016E9</v>
      </c>
      <c r="E762" s="6" t="s">
        <v>1654</v>
      </c>
      <c r="F762" s="7" t="s">
        <v>1655</v>
      </c>
    </row>
    <row r="763">
      <c r="A763" s="4">
        <v>44724.36267361111</v>
      </c>
      <c r="B763" s="5" t="s">
        <v>1656</v>
      </c>
      <c r="C763" s="6" t="s">
        <v>1657</v>
      </c>
      <c r="D763" s="6">
        <v>8.565207127E9</v>
      </c>
      <c r="E763" s="6" t="s">
        <v>1658</v>
      </c>
      <c r="F763" s="7" t="s">
        <v>1659</v>
      </c>
    </row>
    <row r="764">
      <c r="A764" s="4">
        <v>44726.582291666666</v>
      </c>
      <c r="B764" s="5" t="s">
        <v>1660</v>
      </c>
      <c r="C764" s="6" t="s">
        <v>1661</v>
      </c>
      <c r="D764" s="6">
        <v>1.6092225617E10</v>
      </c>
      <c r="E764" s="6">
        <v>24248.0</v>
      </c>
      <c r="F764" s="6"/>
    </row>
    <row r="765">
      <c r="A765" s="4">
        <v>44726.415671296294</v>
      </c>
      <c r="B765" s="5" t="s">
        <v>1660</v>
      </c>
      <c r="C765" s="6" t="s">
        <v>1661</v>
      </c>
      <c r="D765" s="6">
        <v>1.6092225617E10</v>
      </c>
      <c r="E765" s="6" t="s">
        <v>1662</v>
      </c>
      <c r="F765" s="7" t="s">
        <v>200</v>
      </c>
    </row>
    <row r="766">
      <c r="A766" s="4">
        <v>44727.543969907405</v>
      </c>
      <c r="B766" s="5" t="s">
        <v>1663</v>
      </c>
      <c r="C766" s="6" t="s">
        <v>1664</v>
      </c>
      <c r="D766" s="6">
        <v>8.564342141E9</v>
      </c>
      <c r="E766" s="6">
        <v>24258.0</v>
      </c>
      <c r="F766" s="6"/>
    </row>
    <row r="767">
      <c r="A767" s="4">
        <v>44727.377337962964</v>
      </c>
      <c r="B767" s="5" t="s">
        <v>1663</v>
      </c>
      <c r="C767" s="6" t="s">
        <v>1664</v>
      </c>
      <c r="D767" s="6">
        <v>8.564342141E9</v>
      </c>
      <c r="E767" s="6" t="s">
        <v>1665</v>
      </c>
      <c r="F767" s="7" t="s">
        <v>200</v>
      </c>
    </row>
    <row r="768">
      <c r="A768" s="4">
        <v>44727.695763888885</v>
      </c>
      <c r="B768" s="5" t="s">
        <v>1666</v>
      </c>
      <c r="C768" s="6" t="s">
        <v>1667</v>
      </c>
      <c r="D768" s="6">
        <v>8.562032307E9</v>
      </c>
      <c r="E768" s="6" t="s">
        <v>1668</v>
      </c>
      <c r="F768" s="7" t="s">
        <v>1669</v>
      </c>
    </row>
    <row r="769">
      <c r="A769" s="4">
        <v>44728.72141203703</v>
      </c>
      <c r="B769" s="5" t="s">
        <v>1670</v>
      </c>
      <c r="C769" s="6" t="s">
        <v>1671</v>
      </c>
      <c r="D769" s="6" t="s">
        <v>1672</v>
      </c>
      <c r="E769" s="6">
        <v>24275.0</v>
      </c>
      <c r="F769" s="6"/>
    </row>
    <row r="770">
      <c r="A770" s="4">
        <v>44728.55479166667</v>
      </c>
      <c r="B770" s="5" t="s">
        <v>1670</v>
      </c>
      <c r="C770" s="6" t="s">
        <v>1671</v>
      </c>
      <c r="D770" s="6" t="s">
        <v>1672</v>
      </c>
      <c r="E770" s="6" t="s">
        <v>1673</v>
      </c>
      <c r="F770" s="7" t="s">
        <v>200</v>
      </c>
    </row>
    <row r="771">
      <c r="A771" s="4">
        <v>44730.993113425924</v>
      </c>
      <c r="B771" s="5" t="s">
        <v>1674</v>
      </c>
      <c r="C771" s="6" t="s">
        <v>1675</v>
      </c>
      <c r="D771" s="6">
        <v>8.566196387E9</v>
      </c>
      <c r="E771" s="6">
        <v>24311.0</v>
      </c>
      <c r="F771" s="6"/>
    </row>
    <row r="772">
      <c r="A772" s="4">
        <v>44730.82649305555</v>
      </c>
      <c r="B772" s="5" t="s">
        <v>1674</v>
      </c>
      <c r="C772" s="6" t="s">
        <v>1675</v>
      </c>
      <c r="D772" s="6">
        <v>8.566196387E9</v>
      </c>
      <c r="E772" s="6" t="s">
        <v>1676</v>
      </c>
      <c r="F772" s="7" t="s">
        <v>1677</v>
      </c>
    </row>
    <row r="773">
      <c r="A773" s="4">
        <v>44731.72179398148</v>
      </c>
      <c r="B773" s="5" t="s">
        <v>1678</v>
      </c>
      <c r="C773" s="6" t="s">
        <v>1679</v>
      </c>
      <c r="D773" s="6">
        <v>8.562034031E9</v>
      </c>
      <c r="E773" s="6" t="s">
        <v>1680</v>
      </c>
      <c r="F773" s="7" t="s">
        <v>1681</v>
      </c>
    </row>
    <row r="774">
      <c r="A774" s="4">
        <v>44733.694918981484</v>
      </c>
      <c r="B774" s="5" t="s">
        <v>1682</v>
      </c>
      <c r="C774" s="6" t="s">
        <v>1683</v>
      </c>
      <c r="D774" s="6">
        <v>8.565799395E9</v>
      </c>
      <c r="E774" s="6" t="s">
        <v>1684</v>
      </c>
      <c r="F774" s="7" t="s">
        <v>1685</v>
      </c>
    </row>
    <row r="775">
      <c r="A775" s="4">
        <v>44734.08377314815</v>
      </c>
      <c r="B775" s="5" t="s">
        <v>1576</v>
      </c>
      <c r="C775" s="6" t="s">
        <v>1577</v>
      </c>
      <c r="D775" s="6">
        <v>6.099415106E9</v>
      </c>
      <c r="E775" s="6">
        <v>24360.0</v>
      </c>
      <c r="F775" s="6"/>
    </row>
    <row r="776">
      <c r="A776" s="4">
        <v>44733.91715277778</v>
      </c>
      <c r="B776" s="5" t="s">
        <v>1576</v>
      </c>
      <c r="C776" s="6" t="s">
        <v>1577</v>
      </c>
      <c r="D776" s="6">
        <v>6.099415106E9</v>
      </c>
      <c r="E776" s="6" t="s">
        <v>1686</v>
      </c>
      <c r="F776" s="7" t="s">
        <v>1687</v>
      </c>
    </row>
    <row r="777">
      <c r="A777" s="4">
        <v>44734.31891203704</v>
      </c>
      <c r="B777" s="5" t="s">
        <v>1688</v>
      </c>
      <c r="C777" s="6" t="s">
        <v>1689</v>
      </c>
      <c r="D777" s="6">
        <v>6.097607162E9</v>
      </c>
      <c r="E777" s="6" t="s">
        <v>1690</v>
      </c>
      <c r="F777" s="7" t="s">
        <v>1691</v>
      </c>
    </row>
    <row r="778">
      <c r="A778" s="4">
        <v>44734.416041666664</v>
      </c>
      <c r="B778" s="5" t="s">
        <v>1692</v>
      </c>
      <c r="C778" s="6" t="s">
        <v>1693</v>
      </c>
      <c r="D778" s="6">
        <v>6.092225169E9</v>
      </c>
      <c r="E778" s="6" t="s">
        <v>1694</v>
      </c>
      <c r="F778" s="7" t="s">
        <v>1695</v>
      </c>
    </row>
    <row r="779">
      <c r="A779" s="4">
        <v>44737.06730324074</v>
      </c>
      <c r="B779" s="5" t="s">
        <v>1696</v>
      </c>
      <c r="C779" s="6" t="s">
        <v>1697</v>
      </c>
      <c r="D779" s="6" t="s">
        <v>1698</v>
      </c>
      <c r="E779" s="6">
        <v>24407.0</v>
      </c>
      <c r="F779" s="6"/>
    </row>
    <row r="780">
      <c r="A780" s="4">
        <v>44736.900671296295</v>
      </c>
      <c r="B780" s="5" t="s">
        <v>1696</v>
      </c>
      <c r="C780" s="6" t="s">
        <v>1697</v>
      </c>
      <c r="D780" s="6" t="s">
        <v>1698</v>
      </c>
      <c r="E780" s="6" t="s">
        <v>1699</v>
      </c>
      <c r="F780" s="7" t="s">
        <v>1700</v>
      </c>
    </row>
    <row r="781">
      <c r="A781" s="4">
        <v>44739.07037037037</v>
      </c>
      <c r="B781" s="5" t="s">
        <v>1701</v>
      </c>
      <c r="C781" s="6" t="s">
        <v>1702</v>
      </c>
      <c r="D781" s="6">
        <v>6.098209468E9</v>
      </c>
      <c r="E781" s="6">
        <v>24457.0</v>
      </c>
      <c r="F781" s="6"/>
    </row>
    <row r="782">
      <c r="A782" s="4">
        <v>44738.90375</v>
      </c>
      <c r="B782" s="5" t="s">
        <v>1701</v>
      </c>
      <c r="C782" s="6" t="s">
        <v>1702</v>
      </c>
      <c r="D782" s="6">
        <v>6.098209468E9</v>
      </c>
      <c r="E782" s="6" t="s">
        <v>1703</v>
      </c>
      <c r="F782" s="7" t="s">
        <v>1704</v>
      </c>
    </row>
    <row r="783">
      <c r="A783" s="4">
        <v>44740.62621527778</v>
      </c>
      <c r="B783" s="5" t="s">
        <v>1353</v>
      </c>
      <c r="C783" s="6" t="s">
        <v>1354</v>
      </c>
      <c r="D783" s="6">
        <v>8.568851768E9</v>
      </c>
      <c r="E783" s="6">
        <v>24657.0</v>
      </c>
      <c r="F783" s="6"/>
    </row>
    <row r="784">
      <c r="A784" s="4">
        <v>44740.45958333334</v>
      </c>
      <c r="B784" s="5" t="s">
        <v>1353</v>
      </c>
      <c r="C784" s="6" t="s">
        <v>1354</v>
      </c>
      <c r="D784" s="6">
        <v>8.568851768E9</v>
      </c>
      <c r="E784" s="6" t="s">
        <v>1705</v>
      </c>
      <c r="F784" s="7" t="s">
        <v>1706</v>
      </c>
    </row>
    <row r="785">
      <c r="A785" s="4">
        <v>44741.787627314814</v>
      </c>
      <c r="B785" s="5" t="s">
        <v>1707</v>
      </c>
      <c r="C785" s="6" t="s">
        <v>1708</v>
      </c>
      <c r="D785" s="6" t="s">
        <v>1709</v>
      </c>
      <c r="E785" s="6">
        <v>24779.0</v>
      </c>
      <c r="F785" s="6"/>
    </row>
    <row r="786">
      <c r="A786" s="4">
        <v>44741.62099537037</v>
      </c>
      <c r="B786" s="5" t="s">
        <v>1707</v>
      </c>
      <c r="C786" s="6" t="s">
        <v>1708</v>
      </c>
      <c r="D786" s="6" t="s">
        <v>1709</v>
      </c>
      <c r="E786" s="6" t="s">
        <v>1710</v>
      </c>
      <c r="F786" s="7" t="s">
        <v>1711</v>
      </c>
    </row>
    <row r="787">
      <c r="A787" s="4">
        <v>44745.006006944444</v>
      </c>
      <c r="B787" s="5" t="s">
        <v>1712</v>
      </c>
      <c r="C787" s="6" t="s">
        <v>1713</v>
      </c>
      <c r="D787" s="6">
        <v>6.098160004E9</v>
      </c>
      <c r="E787" s="6" t="s">
        <v>1714</v>
      </c>
      <c r="F787" s="7" t="s">
        <v>200</v>
      </c>
    </row>
    <row r="788">
      <c r="A788" s="4">
        <v>44746.08760416666</v>
      </c>
      <c r="B788" s="5" t="s">
        <v>1715</v>
      </c>
      <c r="C788" s="6" t="s">
        <v>1716</v>
      </c>
      <c r="D788" s="6">
        <v>6.093155983E9</v>
      </c>
      <c r="E788" s="6" t="s">
        <v>1717</v>
      </c>
      <c r="F788" s="7" t="s">
        <v>1718</v>
      </c>
    </row>
    <row r="789">
      <c r="A789" s="4">
        <v>44746.728634259256</v>
      </c>
      <c r="B789" s="5" t="s">
        <v>1719</v>
      </c>
      <c r="C789" s="6" t="s">
        <v>1720</v>
      </c>
      <c r="D789" s="6">
        <v>8.567963796E9</v>
      </c>
      <c r="E789" s="6" t="s">
        <v>1721</v>
      </c>
      <c r="F789" s="7" t="s">
        <v>1722</v>
      </c>
    </row>
    <row r="790">
      <c r="A790" s="4">
        <v>44746.89554398148</v>
      </c>
      <c r="B790" s="5" t="s">
        <v>1719</v>
      </c>
      <c r="C790" s="6" t="s">
        <v>1720</v>
      </c>
      <c r="D790" s="6">
        <v>8.567963796E9</v>
      </c>
      <c r="E790" s="6">
        <v>24956.0</v>
      </c>
      <c r="F790" s="6"/>
    </row>
    <row r="791">
      <c r="A791" s="4">
        <v>44746.72893518519</v>
      </c>
      <c r="B791" s="5" t="s">
        <v>1719</v>
      </c>
      <c r="C791" s="6" t="s">
        <v>1720</v>
      </c>
      <c r="D791" s="6">
        <v>8.567963796E9</v>
      </c>
      <c r="E791" s="6" t="s">
        <v>1721</v>
      </c>
      <c r="F791" s="7" t="s">
        <v>200</v>
      </c>
    </row>
    <row r="792">
      <c r="A792" s="4">
        <v>44747.1171875</v>
      </c>
      <c r="B792" s="5" t="s">
        <v>1723</v>
      </c>
      <c r="C792" s="6" t="s">
        <v>1724</v>
      </c>
      <c r="D792" s="6">
        <v>8.563576559E9</v>
      </c>
      <c r="E792" s="6">
        <v>24981.0</v>
      </c>
      <c r="F792" s="6"/>
    </row>
    <row r="793">
      <c r="A793" s="4">
        <v>44746.95061342593</v>
      </c>
      <c r="B793" s="5" t="s">
        <v>1723</v>
      </c>
      <c r="C793" s="6" t="s">
        <v>1724</v>
      </c>
      <c r="D793" s="6">
        <v>8.563576559E9</v>
      </c>
      <c r="E793" s="6" t="s">
        <v>1725</v>
      </c>
      <c r="F793" s="7" t="s">
        <v>1726</v>
      </c>
    </row>
    <row r="794">
      <c r="A794" s="4">
        <v>44747.4359375</v>
      </c>
      <c r="B794" s="5" t="s">
        <v>1727</v>
      </c>
      <c r="C794" s="6" t="s">
        <v>1728</v>
      </c>
      <c r="D794" s="6">
        <v>2.159410156E9</v>
      </c>
      <c r="E794" s="6" t="s">
        <v>1729</v>
      </c>
      <c r="F794" s="7" t="s">
        <v>1730</v>
      </c>
    </row>
    <row r="795">
      <c r="A795" s="4">
        <v>44750.43293981482</v>
      </c>
      <c r="B795" s="5" t="s">
        <v>1731</v>
      </c>
      <c r="C795" s="6" t="s">
        <v>1732</v>
      </c>
      <c r="D795" s="6">
        <v>8.567451413E9</v>
      </c>
      <c r="E795" s="6" t="s">
        <v>1733</v>
      </c>
      <c r="F795" s="7" t="s">
        <v>200</v>
      </c>
    </row>
    <row r="796">
      <c r="A796" s="4">
        <v>44750.90256944444</v>
      </c>
      <c r="B796" s="5" t="s">
        <v>1734</v>
      </c>
      <c r="C796" s="6" t="s">
        <v>1735</v>
      </c>
      <c r="D796" s="6">
        <v>9.172322984E9</v>
      </c>
      <c r="E796" s="6" t="s">
        <v>1736</v>
      </c>
      <c r="F796" s="7" t="s">
        <v>1737</v>
      </c>
    </row>
    <row r="797">
      <c r="A797" s="4">
        <v>44751.06959490741</v>
      </c>
      <c r="B797" s="5" t="s">
        <v>1734</v>
      </c>
      <c r="C797" s="6" t="s">
        <v>1735</v>
      </c>
      <c r="D797" s="6">
        <v>9.172322984E9</v>
      </c>
      <c r="E797" s="6">
        <v>25373.0</v>
      </c>
      <c r="F797" s="6"/>
    </row>
    <row r="798">
      <c r="A798" s="4">
        <v>44750.90298611111</v>
      </c>
      <c r="B798" s="5" t="s">
        <v>1734</v>
      </c>
      <c r="C798" s="6" t="s">
        <v>1735</v>
      </c>
      <c r="D798" s="6">
        <v>9.172322984E9</v>
      </c>
      <c r="E798" s="6" t="s">
        <v>1736</v>
      </c>
      <c r="F798" s="7" t="s">
        <v>200</v>
      </c>
    </row>
    <row r="799">
      <c r="A799" s="4">
        <v>44751.1069212963</v>
      </c>
      <c r="B799" s="5" t="s">
        <v>336</v>
      </c>
      <c r="C799" s="6" t="s">
        <v>1738</v>
      </c>
      <c r="D799" s="6">
        <v>8.562305189E9</v>
      </c>
      <c r="E799" s="6">
        <v>25377.0</v>
      </c>
      <c r="F799" s="6"/>
    </row>
    <row r="800">
      <c r="A800" s="4">
        <v>44750.940300925926</v>
      </c>
      <c r="B800" s="5" t="s">
        <v>336</v>
      </c>
      <c r="C800" s="6" t="s">
        <v>1738</v>
      </c>
      <c r="D800" s="6">
        <v>8.562305189E9</v>
      </c>
      <c r="E800" s="6" t="s">
        <v>1739</v>
      </c>
      <c r="F800" s="7" t="s">
        <v>200</v>
      </c>
    </row>
    <row r="801">
      <c r="A801" s="4">
        <v>44751.084189814814</v>
      </c>
      <c r="B801" s="5" t="s">
        <v>1740</v>
      </c>
      <c r="C801" s="6" t="s">
        <v>1741</v>
      </c>
      <c r="D801" s="6">
        <v>6.096678284E9</v>
      </c>
      <c r="E801" s="6" t="s">
        <v>1742</v>
      </c>
      <c r="F801" s="7" t="s">
        <v>1743</v>
      </c>
    </row>
    <row r="802">
      <c r="A802" s="4">
        <v>44751.25083333333</v>
      </c>
      <c r="B802" s="5" t="s">
        <v>1740</v>
      </c>
      <c r="C802" s="6" t="s">
        <v>1741</v>
      </c>
      <c r="D802" s="6">
        <v>6.096678284E9</v>
      </c>
      <c r="E802" s="6">
        <v>25387.0</v>
      </c>
      <c r="F802" s="6"/>
    </row>
    <row r="803">
      <c r="A803" s="4">
        <v>44752.618310185186</v>
      </c>
      <c r="B803" s="5" t="s">
        <v>1744</v>
      </c>
      <c r="C803" s="6" t="s">
        <v>1745</v>
      </c>
      <c r="D803" s="6">
        <v>2.154996122E9</v>
      </c>
      <c r="E803" s="6" t="s">
        <v>1746</v>
      </c>
      <c r="F803" s="7" t="s">
        <v>200</v>
      </c>
    </row>
    <row r="804">
      <c r="A804" s="4">
        <v>44752.804085648146</v>
      </c>
      <c r="B804" s="5" t="s">
        <v>1747</v>
      </c>
      <c r="C804" s="6" t="s">
        <v>1748</v>
      </c>
      <c r="D804" s="6">
        <v>6.092848912E9</v>
      </c>
      <c r="E804" s="6">
        <v>25488.0</v>
      </c>
      <c r="F804" s="6"/>
    </row>
    <row r="805">
      <c r="A805" s="4">
        <v>44752.63746527778</v>
      </c>
      <c r="B805" s="5" t="s">
        <v>1747</v>
      </c>
      <c r="C805" s="6" t="s">
        <v>1748</v>
      </c>
      <c r="D805" s="6">
        <v>6.092848912E9</v>
      </c>
      <c r="E805" s="6" t="s">
        <v>1749</v>
      </c>
      <c r="F805" s="7" t="s">
        <v>1750</v>
      </c>
    </row>
    <row r="806">
      <c r="A806" s="4">
        <v>44753.90652777778</v>
      </c>
      <c r="B806" s="5" t="s">
        <v>1751</v>
      </c>
      <c r="C806" s="6" t="s">
        <v>1752</v>
      </c>
      <c r="D806" s="6">
        <v>8.569944991E9</v>
      </c>
      <c r="E806" s="6">
        <v>25561.0</v>
      </c>
      <c r="F806" s="6"/>
    </row>
    <row r="807">
      <c r="A807" s="4">
        <v>44753.739907407406</v>
      </c>
      <c r="B807" s="5" t="s">
        <v>1751</v>
      </c>
      <c r="C807" s="6" t="s">
        <v>1752</v>
      </c>
      <c r="D807" s="6">
        <v>8.569944991E9</v>
      </c>
      <c r="E807" s="6" t="s">
        <v>1753</v>
      </c>
      <c r="F807" s="7" t="s">
        <v>1754</v>
      </c>
    </row>
    <row r="808">
      <c r="A808" s="4">
        <v>44754.087013888886</v>
      </c>
      <c r="B808" s="5" t="s">
        <v>1755</v>
      </c>
      <c r="C808" s="6" t="s">
        <v>1756</v>
      </c>
      <c r="D808" s="6">
        <v>2.154851488E9</v>
      </c>
      <c r="E808" s="6">
        <v>25573.0</v>
      </c>
      <c r="F808" s="6"/>
    </row>
    <row r="809">
      <c r="A809" s="4">
        <v>44753.92039351852</v>
      </c>
      <c r="B809" s="5" t="s">
        <v>1755</v>
      </c>
      <c r="C809" s="6" t="s">
        <v>1756</v>
      </c>
      <c r="D809" s="6">
        <v>2.154851488E9</v>
      </c>
      <c r="E809" s="6" t="s">
        <v>1757</v>
      </c>
      <c r="F809" s="7" t="s">
        <v>17</v>
      </c>
    </row>
    <row r="810">
      <c r="A810" s="4">
        <v>44754.99046296296</v>
      </c>
      <c r="B810" s="5" t="s">
        <v>1758</v>
      </c>
      <c r="C810" s="6" t="s">
        <v>1759</v>
      </c>
      <c r="D810" s="6" t="s">
        <v>1760</v>
      </c>
      <c r="E810" s="6" t="s">
        <v>1761</v>
      </c>
      <c r="F810" s="7" t="s">
        <v>17</v>
      </c>
    </row>
    <row r="811">
      <c r="A811" s="4">
        <v>44757.46953703704</v>
      </c>
      <c r="B811" s="5" t="s">
        <v>1762</v>
      </c>
      <c r="C811" s="6" t="s">
        <v>1763</v>
      </c>
      <c r="D811" s="6">
        <v>8.567019739E9</v>
      </c>
      <c r="E811" s="6">
        <v>25898.0</v>
      </c>
      <c r="F811" s="6"/>
    </row>
    <row r="812">
      <c r="A812" s="4">
        <v>44757.30291666667</v>
      </c>
      <c r="B812" s="5" t="s">
        <v>1762</v>
      </c>
      <c r="C812" s="6" t="s">
        <v>1763</v>
      </c>
      <c r="D812" s="6">
        <v>8.567019739E9</v>
      </c>
      <c r="E812" s="6" t="s">
        <v>1764</v>
      </c>
      <c r="F812" s="7" t="s">
        <v>200</v>
      </c>
    </row>
    <row r="813">
      <c r="A813" s="4">
        <v>44757.46837962963</v>
      </c>
      <c r="B813" s="5" t="s">
        <v>1765</v>
      </c>
      <c r="C813" s="6" t="s">
        <v>1766</v>
      </c>
      <c r="D813" s="6">
        <v>8.56979523E9</v>
      </c>
      <c r="E813" s="6" t="s">
        <v>1767</v>
      </c>
      <c r="F813" s="7" t="s">
        <v>1768</v>
      </c>
    </row>
    <row r="814">
      <c r="A814" s="4">
        <v>44757.90204861111</v>
      </c>
      <c r="B814" s="5" t="s">
        <v>1769</v>
      </c>
      <c r="C814" s="6" t="s">
        <v>1770</v>
      </c>
      <c r="D814" s="6">
        <v>9.083045359E9</v>
      </c>
      <c r="E814" s="6">
        <v>25943.0</v>
      </c>
      <c r="F814" s="6"/>
    </row>
    <row r="815">
      <c r="A815" s="4">
        <v>44757.73542824074</v>
      </c>
      <c r="B815" s="5" t="s">
        <v>1769</v>
      </c>
      <c r="C815" s="6" t="s">
        <v>1770</v>
      </c>
      <c r="D815" s="6">
        <v>9.083045359E9</v>
      </c>
      <c r="E815" s="6" t="s">
        <v>1771</v>
      </c>
      <c r="F815" s="7" t="s">
        <v>1772</v>
      </c>
    </row>
    <row r="816">
      <c r="A816" s="4">
        <v>44757.937002314815</v>
      </c>
      <c r="B816" s="5" t="s">
        <v>1773</v>
      </c>
      <c r="C816" s="6" t="s">
        <v>1774</v>
      </c>
      <c r="D816" s="6">
        <v>8.569169579E9</v>
      </c>
      <c r="E816" s="6">
        <v>25947.0</v>
      </c>
      <c r="F816" s="6"/>
    </row>
    <row r="817">
      <c r="A817" s="4">
        <v>44757.770370370374</v>
      </c>
      <c r="B817" s="5" t="s">
        <v>1773</v>
      </c>
      <c r="C817" s="6" t="s">
        <v>1774</v>
      </c>
      <c r="D817" s="6">
        <v>8.569169579E9</v>
      </c>
      <c r="E817" s="6" t="s">
        <v>1775</v>
      </c>
      <c r="F817" s="7" t="s">
        <v>1772</v>
      </c>
    </row>
    <row r="818">
      <c r="A818" s="4">
        <v>44758.061064814814</v>
      </c>
      <c r="B818" s="5" t="s">
        <v>1776</v>
      </c>
      <c r="C818" s="6" t="s">
        <v>1777</v>
      </c>
      <c r="D818" s="6">
        <v>9.08456201E9</v>
      </c>
      <c r="E818" s="6" t="s">
        <v>1778</v>
      </c>
      <c r="F818" s="7" t="s">
        <v>1779</v>
      </c>
    </row>
    <row r="819">
      <c r="A819" s="4">
        <v>44758.53702546296</v>
      </c>
      <c r="B819" s="5" t="s">
        <v>1780</v>
      </c>
      <c r="C819" s="6" t="s">
        <v>1781</v>
      </c>
      <c r="D819" s="6">
        <v>8.563590072E9</v>
      </c>
      <c r="E819" s="6">
        <v>26013.0</v>
      </c>
      <c r="F819" s="6"/>
    </row>
    <row r="820">
      <c r="A820" s="4">
        <v>44758.37038194444</v>
      </c>
      <c r="B820" s="5" t="s">
        <v>1780</v>
      </c>
      <c r="C820" s="6" t="s">
        <v>1781</v>
      </c>
      <c r="D820" s="6">
        <v>8.563590072E9</v>
      </c>
      <c r="E820" s="6" t="s">
        <v>1782</v>
      </c>
      <c r="F820" s="7" t="s">
        <v>1783</v>
      </c>
    </row>
    <row r="821">
      <c r="A821" s="4">
        <v>44758.72822916666</v>
      </c>
      <c r="B821" s="5" t="s">
        <v>1784</v>
      </c>
      <c r="C821" s="6" t="s">
        <v>1785</v>
      </c>
      <c r="D821" s="6">
        <v>7.327404488E9</v>
      </c>
      <c r="E821" s="6">
        <v>26033.0</v>
      </c>
      <c r="F821" s="6"/>
    </row>
    <row r="822">
      <c r="A822" s="4">
        <v>44758.56159722222</v>
      </c>
      <c r="B822" s="5" t="s">
        <v>1784</v>
      </c>
      <c r="C822" s="6" t="s">
        <v>1785</v>
      </c>
      <c r="D822" s="6">
        <v>7.327404488E9</v>
      </c>
      <c r="E822" s="6" t="s">
        <v>1786</v>
      </c>
      <c r="F822" s="7" t="s">
        <v>200</v>
      </c>
    </row>
    <row r="823">
      <c r="A823" s="4">
        <v>44758.91268518518</v>
      </c>
      <c r="B823" s="5" t="s">
        <v>1787</v>
      </c>
      <c r="C823" s="6" t="s">
        <v>1788</v>
      </c>
      <c r="D823" s="6">
        <v>8.565223808E9</v>
      </c>
      <c r="E823" s="6" t="s">
        <v>1789</v>
      </c>
      <c r="F823" s="7" t="s">
        <v>1790</v>
      </c>
    </row>
    <row r="824">
      <c r="A824" s="4">
        <v>44759.0096875</v>
      </c>
      <c r="B824" s="5" t="s">
        <v>1780</v>
      </c>
      <c r="C824" s="6" t="s">
        <v>1781</v>
      </c>
      <c r="D824" s="6">
        <v>8.563590072E9</v>
      </c>
      <c r="E824" s="6" t="s">
        <v>1782</v>
      </c>
      <c r="F824" s="7" t="s">
        <v>1791</v>
      </c>
    </row>
    <row r="825">
      <c r="A825" s="4">
        <v>44759.433275462965</v>
      </c>
      <c r="B825" s="5" t="s">
        <v>1792</v>
      </c>
      <c r="C825" s="6" t="s">
        <v>1793</v>
      </c>
      <c r="D825" s="6">
        <v>6.093009145E9</v>
      </c>
      <c r="E825" s="6" t="s">
        <v>1794</v>
      </c>
      <c r="F825" s="7" t="s">
        <v>1795</v>
      </c>
    </row>
    <row r="826">
      <c r="A826" s="4">
        <v>44759.66539351852</v>
      </c>
      <c r="B826" s="5" t="s">
        <v>1796</v>
      </c>
      <c r="C826" s="6" t="s">
        <v>1797</v>
      </c>
      <c r="D826" s="6">
        <v>4.127061216E9</v>
      </c>
      <c r="E826" s="6">
        <v>26135.0</v>
      </c>
      <c r="F826" s="6"/>
    </row>
    <row r="827">
      <c r="A827" s="4">
        <v>44759.498773148145</v>
      </c>
      <c r="B827" s="5" t="s">
        <v>1796</v>
      </c>
      <c r="C827" s="6" t="s">
        <v>1797</v>
      </c>
      <c r="D827" s="6">
        <v>4.127061216E9</v>
      </c>
      <c r="E827" s="6" t="s">
        <v>1798</v>
      </c>
      <c r="F827" s="7" t="s">
        <v>1799</v>
      </c>
    </row>
    <row r="828">
      <c r="A828" s="4">
        <v>44759.79518518518</v>
      </c>
      <c r="B828" s="5" t="s">
        <v>1800</v>
      </c>
      <c r="C828" s="6" t="s">
        <v>1801</v>
      </c>
      <c r="D828" s="6">
        <v>2.676012259E9</v>
      </c>
      <c r="E828" s="6">
        <v>26148.0</v>
      </c>
      <c r="F828" s="6"/>
    </row>
    <row r="829">
      <c r="A829" s="4">
        <v>44759.62857638889</v>
      </c>
      <c r="B829" s="5" t="s">
        <v>1800</v>
      </c>
      <c r="C829" s="6" t="s">
        <v>1801</v>
      </c>
      <c r="D829" s="6">
        <v>2.676012259E9</v>
      </c>
      <c r="E829" s="6" t="s">
        <v>1802</v>
      </c>
      <c r="F829" s="7" t="s">
        <v>1803</v>
      </c>
    </row>
    <row r="830">
      <c r="A830" s="4">
        <v>44759.92269675926</v>
      </c>
      <c r="B830" s="5" t="s">
        <v>1804</v>
      </c>
      <c r="C830" s="6" t="s">
        <v>1805</v>
      </c>
      <c r="D830" s="6">
        <v>3.473039356E9</v>
      </c>
      <c r="E830" s="6">
        <v>26164.0</v>
      </c>
      <c r="F830" s="6"/>
    </row>
    <row r="831">
      <c r="A831" s="4">
        <v>44759.75607638889</v>
      </c>
      <c r="B831" s="5" t="s">
        <v>1804</v>
      </c>
      <c r="C831" s="6" t="s">
        <v>1805</v>
      </c>
      <c r="D831" s="6">
        <v>3.473039356E9</v>
      </c>
      <c r="E831" s="6" t="s">
        <v>1806</v>
      </c>
      <c r="F831" s="7" t="s">
        <v>1807</v>
      </c>
    </row>
    <row r="832">
      <c r="A832" s="4">
        <v>44759.958819444444</v>
      </c>
      <c r="B832" s="5" t="s">
        <v>1808</v>
      </c>
      <c r="C832" s="6" t="s">
        <v>1809</v>
      </c>
      <c r="D832" s="6" t="s">
        <v>1810</v>
      </c>
      <c r="E832" s="6">
        <v>26168.0</v>
      </c>
      <c r="F832" s="6"/>
    </row>
    <row r="833">
      <c r="A833" s="4">
        <v>44759.79219907407</v>
      </c>
      <c r="B833" s="5" t="s">
        <v>1808</v>
      </c>
      <c r="C833" s="6" t="s">
        <v>1809</v>
      </c>
      <c r="D833" s="6" t="s">
        <v>1810</v>
      </c>
      <c r="E833" s="6" t="s">
        <v>1811</v>
      </c>
      <c r="F833" s="7" t="s">
        <v>1812</v>
      </c>
    </row>
    <row r="834">
      <c r="A834" s="4">
        <v>44760.964050925926</v>
      </c>
      <c r="B834" s="5" t="s">
        <v>1813</v>
      </c>
      <c r="C834" s="6" t="s">
        <v>1814</v>
      </c>
      <c r="D834" s="6">
        <v>8.563561078E9</v>
      </c>
      <c r="E834" s="6" t="s">
        <v>1815</v>
      </c>
      <c r="F834" s="7" t="s">
        <v>1816</v>
      </c>
    </row>
    <row r="835">
      <c r="A835" s="4">
        <v>44761.132731481484</v>
      </c>
      <c r="B835" s="5" t="s">
        <v>1817</v>
      </c>
      <c r="C835" s="6" t="s">
        <v>1818</v>
      </c>
      <c r="D835" s="6" t="s">
        <v>1819</v>
      </c>
      <c r="E835" s="6">
        <v>26303.0</v>
      </c>
      <c r="F835" s="6"/>
    </row>
    <row r="836">
      <c r="A836" s="4">
        <v>44760.966099537036</v>
      </c>
      <c r="B836" s="5" t="s">
        <v>1817</v>
      </c>
      <c r="C836" s="6" t="s">
        <v>1818</v>
      </c>
      <c r="D836" s="6" t="s">
        <v>1819</v>
      </c>
      <c r="E836" s="6" t="s">
        <v>1815</v>
      </c>
      <c r="F836" s="7" t="s">
        <v>1816</v>
      </c>
    </row>
    <row r="837">
      <c r="A837" s="4">
        <v>44761.59276620371</v>
      </c>
      <c r="B837" s="5" t="s">
        <v>1820</v>
      </c>
      <c r="C837" s="6" t="s">
        <v>1821</v>
      </c>
      <c r="D837" s="6">
        <v>8.56537402E9</v>
      </c>
      <c r="E837" s="6">
        <v>26355.0</v>
      </c>
      <c r="F837" s="6"/>
    </row>
    <row r="838">
      <c r="A838" s="4">
        <v>44761.42613425926</v>
      </c>
      <c r="B838" s="5" t="s">
        <v>1820</v>
      </c>
      <c r="C838" s="6" t="s">
        <v>1821</v>
      </c>
      <c r="D838" s="6">
        <v>8.56537402E9</v>
      </c>
      <c r="E838" s="6" t="s">
        <v>1822</v>
      </c>
      <c r="F838" s="7" t="s">
        <v>1823</v>
      </c>
    </row>
    <row r="839">
      <c r="A839" s="4">
        <v>44761.47523148148</v>
      </c>
      <c r="B839" s="5" t="s">
        <v>1824</v>
      </c>
      <c r="C839" s="6" t="s">
        <v>1825</v>
      </c>
      <c r="D839" s="6">
        <v>8.564244813E9</v>
      </c>
      <c r="E839" s="6" t="s">
        <v>1826</v>
      </c>
      <c r="F839" s="7" t="s">
        <v>200</v>
      </c>
    </row>
    <row r="840">
      <c r="A840" s="4">
        <v>44761.794340277775</v>
      </c>
      <c r="B840" s="5" t="s">
        <v>1827</v>
      </c>
      <c r="C840" s="6" t="s">
        <v>1828</v>
      </c>
      <c r="D840" s="6">
        <v>6.095055015E9</v>
      </c>
      <c r="E840" s="6" t="s">
        <v>1829</v>
      </c>
      <c r="F840" s="7" t="s">
        <v>1830</v>
      </c>
    </row>
    <row r="841">
      <c r="A841" s="4">
        <v>44762.44678240741</v>
      </c>
      <c r="B841" s="5" t="s">
        <v>1831</v>
      </c>
      <c r="C841" s="6" t="s">
        <v>1832</v>
      </c>
      <c r="D841" s="6">
        <v>7.189155247E9</v>
      </c>
      <c r="E841" s="6">
        <v>26440.0</v>
      </c>
      <c r="F841" s="6"/>
    </row>
    <row r="842">
      <c r="A842" s="4">
        <v>44762.28015046296</v>
      </c>
      <c r="B842" s="5" t="s">
        <v>1831</v>
      </c>
      <c r="C842" s="6" t="s">
        <v>1832</v>
      </c>
      <c r="D842" s="6">
        <v>7.189155247E9</v>
      </c>
      <c r="E842" s="6" t="s">
        <v>1833</v>
      </c>
      <c r="F842" s="7" t="s">
        <v>1834</v>
      </c>
    </row>
    <row r="843">
      <c r="A843" s="4">
        <v>44762.2840162037</v>
      </c>
      <c r="B843" s="5" t="s">
        <v>1831</v>
      </c>
      <c r="C843" s="6" t="s">
        <v>1832</v>
      </c>
      <c r="D843" s="6">
        <v>7.189155247E9</v>
      </c>
      <c r="E843" s="6" t="s">
        <v>1833</v>
      </c>
      <c r="F843" s="7" t="s">
        <v>17</v>
      </c>
    </row>
    <row r="844">
      <c r="A844" s="4">
        <v>44763.06644675926</v>
      </c>
      <c r="B844" s="5" t="s">
        <v>1835</v>
      </c>
      <c r="C844" s="6" t="s">
        <v>1836</v>
      </c>
      <c r="D844" s="6">
        <v>9.392132321E9</v>
      </c>
      <c r="E844" s="6" t="s">
        <v>1837</v>
      </c>
      <c r="F844" s="7" t="s">
        <v>1838</v>
      </c>
    </row>
    <row r="845">
      <c r="A845" s="4">
        <v>44764.473912037036</v>
      </c>
      <c r="B845" s="5" t="s">
        <v>1839</v>
      </c>
      <c r="C845" s="6" t="s">
        <v>1585</v>
      </c>
      <c r="D845" s="6">
        <v>6.095753438E9</v>
      </c>
      <c r="E845" s="6" t="s">
        <v>1586</v>
      </c>
      <c r="F845" s="7" t="s">
        <v>1840</v>
      </c>
    </row>
    <row r="846">
      <c r="A846" s="4">
        <v>44766.67759259259</v>
      </c>
      <c r="B846" s="5" t="s">
        <v>1841</v>
      </c>
      <c r="C846" s="6" t="s">
        <v>1842</v>
      </c>
      <c r="D846" s="6">
        <v>6.099220926E9</v>
      </c>
      <c r="E846" s="6" t="s">
        <v>1843</v>
      </c>
      <c r="F846" s="7" t="s">
        <v>1844</v>
      </c>
    </row>
    <row r="847">
      <c r="A847" s="4">
        <v>44767.87274305556</v>
      </c>
      <c r="B847" s="5" t="s">
        <v>1845</v>
      </c>
      <c r="C847" s="6" t="s">
        <v>1846</v>
      </c>
      <c r="D847" s="6">
        <v>8.5623741E9</v>
      </c>
      <c r="E847" s="6">
        <v>26768.0</v>
      </c>
      <c r="F847" s="6"/>
    </row>
    <row r="848">
      <c r="A848" s="4">
        <v>44767.70612268519</v>
      </c>
      <c r="B848" s="5" t="s">
        <v>1845</v>
      </c>
      <c r="C848" s="6" t="s">
        <v>1846</v>
      </c>
      <c r="D848" s="6">
        <v>8.5623741E9</v>
      </c>
      <c r="E848" s="6" t="s">
        <v>1847</v>
      </c>
      <c r="F848" s="7" t="s">
        <v>200</v>
      </c>
    </row>
    <row r="849">
      <c r="A849" s="4">
        <v>44769.99591435185</v>
      </c>
      <c r="B849" s="5" t="s">
        <v>1848</v>
      </c>
      <c r="C849" s="6" t="s">
        <v>1849</v>
      </c>
      <c r="D849" s="6">
        <v>6.099222869E9</v>
      </c>
      <c r="E849" s="6">
        <v>26907.0</v>
      </c>
      <c r="F849" s="6"/>
    </row>
    <row r="850">
      <c r="A850" s="4">
        <v>44769.82931712963</v>
      </c>
      <c r="B850" s="5" t="s">
        <v>1848</v>
      </c>
      <c r="C850" s="6" t="s">
        <v>1849</v>
      </c>
      <c r="D850" s="6">
        <v>6.099222869E9</v>
      </c>
      <c r="E850" s="6" t="s">
        <v>1850</v>
      </c>
      <c r="F850" s="7" t="s">
        <v>200</v>
      </c>
    </row>
    <row r="851">
      <c r="A851" s="4">
        <v>44770.74159722222</v>
      </c>
      <c r="B851" s="5" t="s">
        <v>1851</v>
      </c>
      <c r="C851" s="6" t="s">
        <v>1852</v>
      </c>
      <c r="D851" s="6">
        <v>2.679792966E9</v>
      </c>
      <c r="E851" s="6">
        <v>26973.0</v>
      </c>
      <c r="F851" s="6"/>
    </row>
    <row r="852">
      <c r="A852" s="4">
        <v>44770.57498842593</v>
      </c>
      <c r="B852" s="5" t="s">
        <v>1851</v>
      </c>
      <c r="C852" s="6" t="s">
        <v>1852</v>
      </c>
      <c r="D852" s="6">
        <v>2.679792966E9</v>
      </c>
      <c r="E852" s="6" t="s">
        <v>1853</v>
      </c>
      <c r="F852" s="7" t="s">
        <v>200</v>
      </c>
    </row>
    <row r="853">
      <c r="A853" s="4">
        <v>44771.90642361111</v>
      </c>
      <c r="B853" s="5" t="s">
        <v>1854</v>
      </c>
      <c r="C853" s="6" t="s">
        <v>1855</v>
      </c>
      <c r="D853" s="6">
        <v>8.568160497E9</v>
      </c>
      <c r="E853" s="6">
        <v>27101.0</v>
      </c>
      <c r="F853" s="6"/>
    </row>
    <row r="854">
      <c r="A854" s="4">
        <v>44771.739803240744</v>
      </c>
      <c r="B854" s="5" t="s">
        <v>1854</v>
      </c>
      <c r="C854" s="6" t="s">
        <v>1855</v>
      </c>
      <c r="D854" s="6">
        <v>8.568160497E9</v>
      </c>
      <c r="E854" s="6" t="s">
        <v>1856</v>
      </c>
      <c r="F854" s="7" t="s">
        <v>200</v>
      </c>
    </row>
    <row r="855">
      <c r="A855" s="4">
        <v>44772.718194444446</v>
      </c>
      <c r="B855" s="5" t="s">
        <v>1857</v>
      </c>
      <c r="C855" s="6" t="s">
        <v>1858</v>
      </c>
      <c r="D855" s="6">
        <v>8.564264391E9</v>
      </c>
      <c r="E855" s="6">
        <v>27187.0</v>
      </c>
      <c r="F855" s="6"/>
    </row>
    <row r="856">
      <c r="A856" s="4">
        <v>44772.551574074074</v>
      </c>
      <c r="B856" s="5" t="s">
        <v>1857</v>
      </c>
      <c r="C856" s="6" t="s">
        <v>1858</v>
      </c>
      <c r="D856" s="6">
        <v>8.564264391E9</v>
      </c>
      <c r="E856" s="6" t="s">
        <v>1859</v>
      </c>
      <c r="F856" s="7" t="s">
        <v>1860</v>
      </c>
    </row>
    <row r="857">
      <c r="A857" s="4">
        <v>44772.99015046296</v>
      </c>
      <c r="B857" s="5" t="s">
        <v>1861</v>
      </c>
      <c r="C857" s="6" t="s">
        <v>1862</v>
      </c>
      <c r="D857" s="6" t="s">
        <v>1863</v>
      </c>
      <c r="E857" s="6">
        <v>27218.0</v>
      </c>
      <c r="F857" s="6"/>
    </row>
    <row r="858">
      <c r="A858" s="4">
        <v>44772.823541666665</v>
      </c>
      <c r="B858" s="5" t="s">
        <v>1861</v>
      </c>
      <c r="C858" s="6" t="s">
        <v>1862</v>
      </c>
      <c r="D858" s="6" t="s">
        <v>1863</v>
      </c>
      <c r="E858" s="6" t="s">
        <v>1864</v>
      </c>
      <c r="F858" s="7" t="s">
        <v>1865</v>
      </c>
    </row>
    <row r="859">
      <c r="A859" s="4">
        <v>44773.77190972222</v>
      </c>
      <c r="B859" s="5" t="s">
        <v>1866</v>
      </c>
      <c r="C859" s="6" t="s">
        <v>1867</v>
      </c>
      <c r="D859" s="6">
        <v>6.093304855E9</v>
      </c>
      <c r="E859" s="6">
        <v>27303.0</v>
      </c>
      <c r="F859" s="6"/>
    </row>
    <row r="860">
      <c r="A860" s="4">
        <v>44773.60528935185</v>
      </c>
      <c r="B860" s="5" t="s">
        <v>1866</v>
      </c>
      <c r="C860" s="6" t="s">
        <v>1867</v>
      </c>
      <c r="D860" s="6">
        <v>6.093304855E9</v>
      </c>
      <c r="E860" s="6" t="s">
        <v>1868</v>
      </c>
      <c r="F860" s="7" t="s">
        <v>1869</v>
      </c>
    </row>
    <row r="861">
      <c r="A861" s="4">
        <v>44773.84908564815</v>
      </c>
      <c r="B861" s="5" t="s">
        <v>1870</v>
      </c>
      <c r="C861" s="6" t="s">
        <v>1871</v>
      </c>
      <c r="D861" s="6">
        <v>6.102830617E9</v>
      </c>
      <c r="E861" s="6" t="s">
        <v>1872</v>
      </c>
      <c r="F861" s="7" t="s">
        <v>200</v>
      </c>
    </row>
    <row r="862">
      <c r="A862" s="4">
        <v>44774.218668981484</v>
      </c>
      <c r="B862" s="5" t="s">
        <v>1873</v>
      </c>
      <c r="C862" s="6" t="s">
        <v>1874</v>
      </c>
      <c r="D862" s="6">
        <v>2.674380612E9</v>
      </c>
      <c r="E862" s="6">
        <v>27349.0</v>
      </c>
      <c r="F862" s="6"/>
    </row>
    <row r="863">
      <c r="A863" s="4">
        <v>44774.052037037036</v>
      </c>
      <c r="B863" s="5" t="s">
        <v>1873</v>
      </c>
      <c r="C863" s="6" t="s">
        <v>1874</v>
      </c>
      <c r="D863" s="6">
        <v>2.674380612E9</v>
      </c>
      <c r="E863" s="6" t="s">
        <v>1875</v>
      </c>
      <c r="F863" s="7" t="s">
        <v>1876</v>
      </c>
    </row>
    <row r="864">
      <c r="A864" s="4">
        <v>44775.52835648148</v>
      </c>
      <c r="B864" s="5" t="s">
        <v>1877</v>
      </c>
      <c r="C864" s="6" t="s">
        <v>1878</v>
      </c>
      <c r="D864" s="6">
        <v>8.564707399E9</v>
      </c>
      <c r="E864" s="6">
        <v>27489.0</v>
      </c>
      <c r="F864" s="6"/>
    </row>
    <row r="865">
      <c r="A865" s="4">
        <v>44775.36172453704</v>
      </c>
      <c r="B865" s="5" t="s">
        <v>1877</v>
      </c>
      <c r="C865" s="6" t="s">
        <v>1878</v>
      </c>
      <c r="D865" s="6">
        <v>8.564707399E9</v>
      </c>
      <c r="E865" s="6" t="s">
        <v>1879</v>
      </c>
      <c r="F865" s="7" t="s">
        <v>1880</v>
      </c>
    </row>
    <row r="866">
      <c r="A866" s="4">
        <v>44775.69878472222</v>
      </c>
      <c r="B866" s="5" t="s">
        <v>1881</v>
      </c>
      <c r="C866" s="6" t="s">
        <v>1882</v>
      </c>
      <c r="D866" s="6">
        <v>6.095001163E9</v>
      </c>
      <c r="E866" s="6">
        <v>27512.0</v>
      </c>
      <c r="F866" s="6"/>
    </row>
    <row r="867">
      <c r="A867" s="4">
        <v>44775.53215277778</v>
      </c>
      <c r="B867" s="5" t="s">
        <v>1881</v>
      </c>
      <c r="C867" s="6" t="s">
        <v>1882</v>
      </c>
      <c r="D867" s="6">
        <v>6.095001163E9</v>
      </c>
      <c r="E867" s="6" t="s">
        <v>1883</v>
      </c>
      <c r="F867" s="7" t="s">
        <v>200</v>
      </c>
    </row>
    <row r="868">
      <c r="A868" s="4">
        <v>44776.004907407405</v>
      </c>
      <c r="B868" s="5" t="s">
        <v>1550</v>
      </c>
      <c r="C868" s="6" t="s">
        <v>1884</v>
      </c>
      <c r="D868" s="6">
        <v>8.562782041E9</v>
      </c>
      <c r="E868" s="6">
        <v>27546.0</v>
      </c>
      <c r="F868" s="6"/>
    </row>
    <row r="869">
      <c r="A869" s="4">
        <v>44775.838275462964</v>
      </c>
      <c r="B869" s="5" t="s">
        <v>1550</v>
      </c>
      <c r="C869" s="6" t="s">
        <v>1884</v>
      </c>
      <c r="D869" s="6">
        <v>8.562782041E9</v>
      </c>
      <c r="E869" s="6" t="s">
        <v>1885</v>
      </c>
      <c r="F869" s="7" t="s">
        <v>200</v>
      </c>
    </row>
    <row r="870">
      <c r="A870" s="4">
        <v>44776.00653935185</v>
      </c>
      <c r="B870" s="5" t="s">
        <v>1886</v>
      </c>
      <c r="C870" s="6" t="s">
        <v>1887</v>
      </c>
      <c r="D870" s="6" t="s">
        <v>1888</v>
      </c>
      <c r="E870" s="6">
        <v>27547.0</v>
      </c>
      <c r="F870" s="6"/>
    </row>
    <row r="871">
      <c r="A871" s="4">
        <v>44775.83991898148</v>
      </c>
      <c r="B871" s="5" t="s">
        <v>1886</v>
      </c>
      <c r="C871" s="6" t="s">
        <v>1887</v>
      </c>
      <c r="D871" s="6" t="s">
        <v>1888</v>
      </c>
      <c r="E871" s="6" t="s">
        <v>1889</v>
      </c>
      <c r="F871" s="7" t="s">
        <v>17</v>
      </c>
    </row>
    <row r="872">
      <c r="A872" s="4">
        <v>44778.84505787037</v>
      </c>
      <c r="B872" s="5" t="s">
        <v>1890</v>
      </c>
      <c r="C872" s="6" t="s">
        <v>1891</v>
      </c>
      <c r="D872" s="6">
        <v>6.095565658E9</v>
      </c>
      <c r="E872" s="6">
        <v>27869.0</v>
      </c>
      <c r="F872" s="6"/>
    </row>
    <row r="873">
      <c r="A873" s="4">
        <v>44778.678449074076</v>
      </c>
      <c r="B873" s="5" t="s">
        <v>1890</v>
      </c>
      <c r="C873" s="6" t="s">
        <v>1891</v>
      </c>
      <c r="D873" s="6">
        <v>6.095565658E9</v>
      </c>
      <c r="E873" s="6" t="s">
        <v>1892</v>
      </c>
      <c r="F873" s="7" t="s">
        <v>1893</v>
      </c>
    </row>
    <row r="874">
      <c r="A874" s="4">
        <v>44779.12179398148</v>
      </c>
      <c r="B874" s="5" t="s">
        <v>1894</v>
      </c>
      <c r="C874" s="6" t="s">
        <v>1895</v>
      </c>
      <c r="D874" s="6">
        <v>6.09668191E9</v>
      </c>
      <c r="E874" s="6">
        <v>27899.0</v>
      </c>
      <c r="F874" s="6"/>
    </row>
    <row r="875">
      <c r="A875" s="4">
        <v>44778.95518518519</v>
      </c>
      <c r="B875" s="5" t="s">
        <v>1894</v>
      </c>
      <c r="C875" s="6" t="s">
        <v>1895</v>
      </c>
      <c r="D875" s="6">
        <v>6.09668191E9</v>
      </c>
      <c r="E875" s="6" t="s">
        <v>1896</v>
      </c>
      <c r="F875" s="7" t="s">
        <v>200</v>
      </c>
    </row>
    <row r="876">
      <c r="A876" s="4">
        <v>44780.38657407407</v>
      </c>
      <c r="B876" s="5" t="s">
        <v>1897</v>
      </c>
      <c r="C876" s="6" t="s">
        <v>1898</v>
      </c>
      <c r="D876" s="6" t="s">
        <v>1899</v>
      </c>
      <c r="E876" s="6">
        <v>28038.0</v>
      </c>
      <c r="F876" s="6"/>
    </row>
    <row r="877">
      <c r="A877" s="4">
        <v>44780.2199537037</v>
      </c>
      <c r="B877" s="5" t="s">
        <v>1897</v>
      </c>
      <c r="C877" s="6" t="s">
        <v>1898</v>
      </c>
      <c r="D877" s="6" t="s">
        <v>1899</v>
      </c>
      <c r="E877" s="6" t="s">
        <v>1900</v>
      </c>
      <c r="F877" s="7" t="s">
        <v>1901</v>
      </c>
    </row>
    <row r="878">
      <c r="A878" s="4">
        <v>44780.33130787037</v>
      </c>
      <c r="B878" s="5" t="s">
        <v>1902</v>
      </c>
      <c r="C878" s="6" t="s">
        <v>1903</v>
      </c>
      <c r="D878" s="6" t="s">
        <v>1904</v>
      </c>
      <c r="E878" s="6" t="s">
        <v>1905</v>
      </c>
      <c r="F878" s="7" t="s">
        <v>200</v>
      </c>
    </row>
    <row r="879">
      <c r="A879" s="4">
        <v>44783.72856481482</v>
      </c>
      <c r="B879" s="5" t="s">
        <v>1906</v>
      </c>
      <c r="C879" s="6" t="s">
        <v>1907</v>
      </c>
      <c r="D879" s="6" t="s">
        <v>1908</v>
      </c>
      <c r="E879" s="6">
        <v>28415.0</v>
      </c>
      <c r="F879" s="6"/>
    </row>
    <row r="880">
      <c r="A880" s="4">
        <v>44783.561944444446</v>
      </c>
      <c r="B880" s="5" t="s">
        <v>1906</v>
      </c>
      <c r="C880" s="6" t="s">
        <v>1907</v>
      </c>
      <c r="D880" s="6" t="s">
        <v>1908</v>
      </c>
      <c r="E880" s="6" t="s">
        <v>1909</v>
      </c>
      <c r="F880" s="7" t="s">
        <v>200</v>
      </c>
    </row>
    <row r="881">
      <c r="A881" s="4">
        <v>44784.02179398148</v>
      </c>
      <c r="B881" s="5" t="s">
        <v>1910</v>
      </c>
      <c r="C881" s="6" t="s">
        <v>1911</v>
      </c>
      <c r="D881" s="6">
        <v>6.097817506E9</v>
      </c>
      <c r="E881" s="6">
        <v>28426.0</v>
      </c>
      <c r="F881" s="6"/>
    </row>
    <row r="882">
      <c r="A882" s="4">
        <v>44783.85517361111</v>
      </c>
      <c r="B882" s="5" t="s">
        <v>1910</v>
      </c>
      <c r="C882" s="6" t="s">
        <v>1911</v>
      </c>
      <c r="D882" s="6">
        <v>6.097817506E9</v>
      </c>
      <c r="E882" s="6" t="s">
        <v>1912</v>
      </c>
      <c r="F882" s="7" t="s">
        <v>1913</v>
      </c>
    </row>
    <row r="883">
      <c r="A883" s="4">
        <v>44784.69105324074</v>
      </c>
      <c r="B883" s="5" t="s">
        <v>1817</v>
      </c>
      <c r="C883" s="6" t="s">
        <v>1818</v>
      </c>
      <c r="D883" s="6">
        <v>8.563461078E9</v>
      </c>
      <c r="E883" s="6">
        <v>28438.0</v>
      </c>
      <c r="F883" s="6"/>
    </row>
    <row r="884">
      <c r="A884" s="4">
        <v>44784.52446759259</v>
      </c>
      <c r="B884" s="5" t="s">
        <v>1817</v>
      </c>
      <c r="C884" s="6" t="s">
        <v>1818</v>
      </c>
      <c r="D884" s="6">
        <v>8.563461078E9</v>
      </c>
      <c r="E884" s="6" t="s">
        <v>1914</v>
      </c>
      <c r="F884" s="7" t="s">
        <v>17</v>
      </c>
    </row>
    <row r="885">
      <c r="A885" s="4">
        <v>44786.21282407407</v>
      </c>
      <c r="B885" s="5" t="s">
        <v>1915</v>
      </c>
      <c r="C885" s="6" t="s">
        <v>1916</v>
      </c>
      <c r="D885" s="6">
        <v>6.095315478E9</v>
      </c>
      <c r="E885" s="6">
        <v>28468.0</v>
      </c>
      <c r="F885" s="6"/>
    </row>
    <row r="886">
      <c r="A886" s="4">
        <v>44786.04619212963</v>
      </c>
      <c r="B886" s="5" t="s">
        <v>1915</v>
      </c>
      <c r="C886" s="6" t="s">
        <v>1916</v>
      </c>
      <c r="D886" s="6">
        <v>6.095315478E9</v>
      </c>
      <c r="E886" s="6" t="s">
        <v>1917</v>
      </c>
      <c r="F886" s="7" t="s">
        <v>1918</v>
      </c>
    </row>
    <row r="887">
      <c r="A887" s="4">
        <v>44788.21803240741</v>
      </c>
      <c r="B887" s="5" t="s">
        <v>1919</v>
      </c>
      <c r="C887" s="6" t="s">
        <v>1920</v>
      </c>
      <c r="D887" s="6">
        <v>8.563490495E9</v>
      </c>
      <c r="E887" s="6">
        <v>28517.0</v>
      </c>
      <c r="F887" s="6"/>
    </row>
    <row r="888">
      <c r="A888" s="4">
        <v>44788.051400462966</v>
      </c>
      <c r="B888" s="5" t="s">
        <v>1919</v>
      </c>
      <c r="C888" s="6" t="s">
        <v>1920</v>
      </c>
      <c r="D888" s="6">
        <v>8.563490495E9</v>
      </c>
      <c r="E888" s="6" t="s">
        <v>1921</v>
      </c>
      <c r="F888" s="7" t="s">
        <v>17</v>
      </c>
    </row>
    <row r="889">
      <c r="A889" s="4">
        <v>44788.543287037035</v>
      </c>
      <c r="B889" s="5" t="s">
        <v>1922</v>
      </c>
      <c r="C889" s="6" t="s">
        <v>1923</v>
      </c>
      <c r="D889" s="6">
        <v>8.567018132E9</v>
      </c>
      <c r="E889" s="6">
        <v>28525.0</v>
      </c>
      <c r="F889" s="6"/>
    </row>
    <row r="890">
      <c r="A890" s="4">
        <v>44788.37668981482</v>
      </c>
      <c r="B890" s="5" t="s">
        <v>1922</v>
      </c>
      <c r="C890" s="6" t="s">
        <v>1923</v>
      </c>
      <c r="D890" s="6">
        <v>8.567018132E9</v>
      </c>
      <c r="E890" s="6" t="s">
        <v>1924</v>
      </c>
      <c r="F890" s="7" t="s">
        <v>1925</v>
      </c>
    </row>
    <row r="891">
      <c r="A891" s="4">
        <v>44788.39340277778</v>
      </c>
      <c r="B891" s="5" t="s">
        <v>1922</v>
      </c>
      <c r="C891" s="6" t="s">
        <v>1926</v>
      </c>
      <c r="D891" s="6">
        <v>8.567018132E9</v>
      </c>
      <c r="E891" s="6" t="s">
        <v>1924</v>
      </c>
      <c r="F891" s="7" t="s">
        <v>200</v>
      </c>
    </row>
    <row r="892">
      <c r="A892" s="4">
        <v>44788.565474537034</v>
      </c>
      <c r="B892" s="5" t="s">
        <v>1922</v>
      </c>
      <c r="C892" s="6" t="s">
        <v>1923</v>
      </c>
      <c r="D892" s="6">
        <v>8.567018132E9</v>
      </c>
      <c r="E892" s="6">
        <v>28526.0</v>
      </c>
      <c r="F892" s="6"/>
    </row>
    <row r="893">
      <c r="A893" s="4">
        <v>44788.39886574074</v>
      </c>
      <c r="B893" s="5" t="s">
        <v>1922</v>
      </c>
      <c r="C893" s="6" t="s">
        <v>1923</v>
      </c>
      <c r="D893" s="6">
        <v>8.567018132E9</v>
      </c>
      <c r="E893" s="6" t="s">
        <v>1924</v>
      </c>
      <c r="F893" s="7" t="s">
        <v>200</v>
      </c>
    </row>
    <row r="894">
      <c r="A894" s="4">
        <v>44788.59945601852</v>
      </c>
      <c r="B894" s="5" t="s">
        <v>1927</v>
      </c>
      <c r="C894" s="6" t="s">
        <v>1928</v>
      </c>
      <c r="D894" s="6">
        <v>6.099225606E9</v>
      </c>
      <c r="E894" s="6">
        <v>28527.0</v>
      </c>
      <c r="F894" s="6"/>
    </row>
    <row r="895">
      <c r="A895" s="4">
        <v>44788.43284722222</v>
      </c>
      <c r="B895" s="5" t="s">
        <v>1927</v>
      </c>
      <c r="C895" s="6" t="s">
        <v>1928</v>
      </c>
      <c r="D895" s="6">
        <v>6.099225606E9</v>
      </c>
      <c r="E895" s="6" t="s">
        <v>1929</v>
      </c>
      <c r="F895" s="7" t="s">
        <v>1930</v>
      </c>
    </row>
    <row r="896">
      <c r="A896" s="4">
        <v>44790.8412962963</v>
      </c>
      <c r="B896" s="5" t="s">
        <v>1931</v>
      </c>
      <c r="C896" s="6" t="s">
        <v>1932</v>
      </c>
      <c r="D896" s="6">
        <v>6.09781748E9</v>
      </c>
      <c r="E896" s="6">
        <v>28580.0</v>
      </c>
      <c r="F896" s="6"/>
    </row>
    <row r="897">
      <c r="A897" s="4">
        <v>44790.67469907407</v>
      </c>
      <c r="B897" s="5" t="s">
        <v>1931</v>
      </c>
      <c r="C897" s="6" t="s">
        <v>1932</v>
      </c>
      <c r="D897" s="6">
        <v>6.09781748E9</v>
      </c>
      <c r="E897" s="6" t="s">
        <v>1933</v>
      </c>
      <c r="F897" s="7" t="s">
        <v>1934</v>
      </c>
    </row>
    <row r="898">
      <c r="A898" s="4">
        <v>44790.92655092593</v>
      </c>
      <c r="B898" s="5" t="s">
        <v>1935</v>
      </c>
      <c r="C898" s="6" t="s">
        <v>1936</v>
      </c>
      <c r="D898" s="6">
        <v>9.736991166E9</v>
      </c>
      <c r="E898" s="6">
        <v>28583.0</v>
      </c>
      <c r="F898" s="6"/>
    </row>
    <row r="899">
      <c r="A899" s="4">
        <v>44790.759930555556</v>
      </c>
      <c r="B899" s="5" t="s">
        <v>1935</v>
      </c>
      <c r="C899" s="6" t="s">
        <v>1936</v>
      </c>
      <c r="D899" s="6">
        <v>9.736991166E9</v>
      </c>
      <c r="E899" s="6" t="s">
        <v>1937</v>
      </c>
      <c r="F899" s="7" t="s">
        <v>200</v>
      </c>
    </row>
    <row r="900">
      <c r="A900" s="4">
        <v>44791.68732638889</v>
      </c>
      <c r="B900" s="5" t="s">
        <v>1938</v>
      </c>
      <c r="C900" s="6" t="s">
        <v>1939</v>
      </c>
      <c r="D900" s="6">
        <v>8.566699919E9</v>
      </c>
      <c r="E900" s="6">
        <v>28606.0</v>
      </c>
      <c r="F900" s="6"/>
    </row>
    <row r="901">
      <c r="A901" s="4">
        <v>44791.52070601852</v>
      </c>
      <c r="B901" s="5" t="s">
        <v>1938</v>
      </c>
      <c r="C901" s="6" t="s">
        <v>1939</v>
      </c>
      <c r="D901" s="6">
        <v>8.566699919E9</v>
      </c>
      <c r="E901" s="6" t="s">
        <v>1940</v>
      </c>
      <c r="F901" s="7" t="s">
        <v>1941</v>
      </c>
    </row>
    <row r="902">
      <c r="A902" s="4">
        <v>44792.405185185184</v>
      </c>
      <c r="B902" s="5" t="s">
        <v>1942</v>
      </c>
      <c r="C902" s="6" t="s">
        <v>1943</v>
      </c>
      <c r="D902" s="6">
        <v>8.562614366E9</v>
      </c>
      <c r="E902" s="6">
        <v>28642.0</v>
      </c>
      <c r="F902" s="6"/>
    </row>
    <row r="903">
      <c r="A903" s="4">
        <v>44792.23857638889</v>
      </c>
      <c r="B903" s="5" t="s">
        <v>1942</v>
      </c>
      <c r="C903" s="6" t="s">
        <v>1943</v>
      </c>
      <c r="D903" s="6">
        <v>8.562614366E9</v>
      </c>
      <c r="E903" s="6" t="s">
        <v>1944</v>
      </c>
      <c r="F903" s="7" t="s">
        <v>17</v>
      </c>
    </row>
    <row r="904">
      <c r="A904" s="4">
        <v>44792.97267361111</v>
      </c>
      <c r="B904" s="5" t="s">
        <v>1945</v>
      </c>
      <c r="C904" s="6" t="s">
        <v>1946</v>
      </c>
      <c r="D904" s="6" t="str">
        <v>#ERROR!</v>
      </c>
      <c r="E904" s="6">
        <v>28665.0</v>
      </c>
      <c r="F904" s="6"/>
    </row>
    <row r="905">
      <c r="A905" s="4">
        <v>44792.80604166666</v>
      </c>
      <c r="B905" s="5" t="s">
        <v>1945</v>
      </c>
      <c r="C905" s="6" t="s">
        <v>1946</v>
      </c>
      <c r="D905" s="6" t="str">
        <v>#ERROR!</v>
      </c>
      <c r="E905" s="6" t="s">
        <v>1947</v>
      </c>
      <c r="F905" s="7" t="s">
        <v>17</v>
      </c>
    </row>
    <row r="906">
      <c r="A906" s="4">
        <v>44793.32040509259</v>
      </c>
      <c r="B906" s="5" t="s">
        <v>1948</v>
      </c>
      <c r="C906" s="6" t="s">
        <v>1949</v>
      </c>
      <c r="D906" s="6">
        <v>8.567395524E9</v>
      </c>
      <c r="E906" s="6">
        <v>28676.0</v>
      </c>
      <c r="F906" s="6"/>
    </row>
    <row r="907">
      <c r="A907" s="4">
        <v>44793.15378472222</v>
      </c>
      <c r="B907" s="5" t="s">
        <v>1948</v>
      </c>
      <c r="C907" s="6" t="s">
        <v>1949</v>
      </c>
      <c r="D907" s="6">
        <v>8.567395524E9</v>
      </c>
      <c r="E907" s="6" t="s">
        <v>1950</v>
      </c>
      <c r="F907" s="7" t="s">
        <v>1951</v>
      </c>
    </row>
    <row r="908">
      <c r="A908" s="4">
        <v>44795.47770833333</v>
      </c>
      <c r="B908" s="5" t="s">
        <v>1952</v>
      </c>
      <c r="C908" s="6" t="s">
        <v>1953</v>
      </c>
      <c r="D908" s="6">
        <v>6.099685408E9</v>
      </c>
      <c r="E908" s="6">
        <v>28739.0</v>
      </c>
      <c r="F908" s="6"/>
    </row>
    <row r="909">
      <c r="A909" s="4">
        <v>44795.31108796296</v>
      </c>
      <c r="B909" s="5" t="s">
        <v>1952</v>
      </c>
      <c r="C909" s="6" t="s">
        <v>1953</v>
      </c>
      <c r="D909" s="6">
        <v>6.099685408E9</v>
      </c>
      <c r="E909" s="6" t="s">
        <v>1954</v>
      </c>
      <c r="F909" s="7" t="s">
        <v>200</v>
      </c>
    </row>
    <row r="910">
      <c r="A910" s="4">
        <v>44796.66354166667</v>
      </c>
      <c r="B910" s="5" t="s">
        <v>1955</v>
      </c>
      <c r="C910" s="6" t="s">
        <v>1956</v>
      </c>
      <c r="D910" s="6">
        <v>8.568139736E9</v>
      </c>
      <c r="E910" s="6">
        <v>28779.0</v>
      </c>
      <c r="F910" s="6"/>
    </row>
    <row r="911">
      <c r="A911" s="4">
        <v>44796.4969212963</v>
      </c>
      <c r="B911" s="5" t="s">
        <v>1955</v>
      </c>
      <c r="C911" s="6" t="s">
        <v>1956</v>
      </c>
      <c r="D911" s="6">
        <v>8.568139736E9</v>
      </c>
      <c r="E911" s="6" t="s">
        <v>1957</v>
      </c>
      <c r="F911" s="7" t="s">
        <v>1958</v>
      </c>
    </row>
    <row r="912">
      <c r="A912" s="4">
        <v>44798.677152777775</v>
      </c>
      <c r="B912" s="5" t="s">
        <v>1959</v>
      </c>
      <c r="C912" s="6" t="s">
        <v>1960</v>
      </c>
      <c r="D912" s="6">
        <v>8.629029123E9</v>
      </c>
      <c r="E912" s="6">
        <v>28827.0</v>
      </c>
      <c r="F912" s="6"/>
    </row>
    <row r="913">
      <c r="A913" s="4">
        <v>44798.51053240741</v>
      </c>
      <c r="B913" s="5" t="s">
        <v>1959</v>
      </c>
      <c r="C913" s="6" t="s">
        <v>1960</v>
      </c>
      <c r="D913" s="6">
        <v>8.629029123E9</v>
      </c>
      <c r="E913" s="6" t="s">
        <v>1961</v>
      </c>
      <c r="F913" s="7" t="s">
        <v>1962</v>
      </c>
    </row>
    <row r="914">
      <c r="A914" s="4">
        <v>44798.78023148148</v>
      </c>
      <c r="B914" s="5" t="s">
        <v>1963</v>
      </c>
      <c r="C914" s="6" t="s">
        <v>1964</v>
      </c>
      <c r="D914" s="6">
        <v>6.099704047E9</v>
      </c>
      <c r="E914" s="6">
        <v>28830.0</v>
      </c>
      <c r="F914" s="6"/>
    </row>
    <row r="915">
      <c r="A915" s="4">
        <v>44798.61361111111</v>
      </c>
      <c r="B915" s="5" t="s">
        <v>1963</v>
      </c>
      <c r="C915" s="6" t="s">
        <v>1964</v>
      </c>
      <c r="D915" s="6">
        <v>6.099704047E9</v>
      </c>
      <c r="E915" s="6" t="s">
        <v>1965</v>
      </c>
      <c r="F915" s="7" t="s">
        <v>1966</v>
      </c>
    </row>
    <row r="916">
      <c r="A916" s="4">
        <v>44804.75543981481</v>
      </c>
      <c r="B916" s="5" t="s">
        <v>1967</v>
      </c>
      <c r="C916" s="6" t="s">
        <v>1968</v>
      </c>
      <c r="D916" s="6">
        <v>2.674712305E9</v>
      </c>
      <c r="E916" s="6">
        <v>28983.0</v>
      </c>
      <c r="F916" s="6"/>
    </row>
    <row r="917">
      <c r="A917" s="4">
        <v>44804.588842592595</v>
      </c>
      <c r="B917" s="5" t="s">
        <v>1967</v>
      </c>
      <c r="C917" s="6" t="s">
        <v>1968</v>
      </c>
      <c r="D917" s="6">
        <v>2.674712305E9</v>
      </c>
      <c r="E917" s="6" t="s">
        <v>1969</v>
      </c>
      <c r="F917" s="7" t="s">
        <v>1970</v>
      </c>
    </row>
    <row r="918">
      <c r="A918" s="4">
        <v>44805.37614583333</v>
      </c>
      <c r="B918" s="5" t="s">
        <v>1971</v>
      </c>
      <c r="C918" s="6" t="s">
        <v>1972</v>
      </c>
      <c r="D918" s="6">
        <v>6.09519071E9</v>
      </c>
      <c r="E918" s="6" t="s">
        <v>1973</v>
      </c>
      <c r="F918" s="7" t="s">
        <v>200</v>
      </c>
    </row>
    <row r="919">
      <c r="A919" s="4">
        <v>44805.54314814815</v>
      </c>
      <c r="B919" s="5" t="s">
        <v>1971</v>
      </c>
      <c r="C919" s="6" t="s">
        <v>1974</v>
      </c>
      <c r="D919" s="6">
        <v>6.09519071E9</v>
      </c>
      <c r="E919" s="6">
        <v>28988.0</v>
      </c>
      <c r="F919" s="6"/>
    </row>
    <row r="920">
      <c r="A920" s="4">
        <v>44805.376539351855</v>
      </c>
      <c r="B920" s="5" t="s">
        <v>1971</v>
      </c>
      <c r="C920" s="6" t="s">
        <v>1974</v>
      </c>
      <c r="D920" s="6">
        <v>6.09519071E9</v>
      </c>
      <c r="E920" s="6" t="s">
        <v>1973</v>
      </c>
      <c r="F920" s="7" t="s">
        <v>200</v>
      </c>
    </row>
    <row r="921">
      <c r="A921" s="4">
        <v>44805.54788194445</v>
      </c>
      <c r="B921" s="5" t="s">
        <v>1975</v>
      </c>
      <c r="C921" s="6" t="s">
        <v>1976</v>
      </c>
      <c r="D921" s="6">
        <v>8.565223305E9</v>
      </c>
      <c r="E921" s="6" t="s">
        <v>1977</v>
      </c>
      <c r="F921" s="7" t="s">
        <v>200</v>
      </c>
    </row>
    <row r="922">
      <c r="A922" s="4">
        <v>44805.96939814815</v>
      </c>
      <c r="B922" s="5" t="s">
        <v>1978</v>
      </c>
      <c r="C922" s="6" t="s">
        <v>1979</v>
      </c>
      <c r="D922" s="6">
        <v>8.45591429E9</v>
      </c>
      <c r="E922" s="6" t="s">
        <v>1980</v>
      </c>
      <c r="F922" s="7" t="s">
        <v>200</v>
      </c>
    </row>
    <row r="923">
      <c r="A923" s="4">
        <v>44806.40966435185</v>
      </c>
      <c r="B923" s="5" t="s">
        <v>1981</v>
      </c>
      <c r="C923" s="6" t="s">
        <v>1982</v>
      </c>
      <c r="D923" s="6">
        <v>6.092331821E9</v>
      </c>
      <c r="E923" s="6" t="s">
        <v>1983</v>
      </c>
      <c r="F923" s="7" t="s">
        <v>1984</v>
      </c>
    </row>
    <row r="924">
      <c r="A924" s="4">
        <v>44807.87650462963</v>
      </c>
      <c r="B924" s="5" t="s">
        <v>1985</v>
      </c>
      <c r="C924" s="6" t="s">
        <v>1986</v>
      </c>
      <c r="D924" s="6">
        <v>6.094584841E9</v>
      </c>
      <c r="E924" s="6">
        <v>29045.0</v>
      </c>
      <c r="F924" s="6"/>
    </row>
    <row r="925">
      <c r="A925" s="4">
        <v>44807.70988425926</v>
      </c>
      <c r="B925" s="5" t="s">
        <v>1985</v>
      </c>
      <c r="C925" s="6" t="s">
        <v>1986</v>
      </c>
      <c r="D925" s="6">
        <v>6.094584841E9</v>
      </c>
      <c r="E925" s="6" t="s">
        <v>1987</v>
      </c>
      <c r="F925" s="7" t="s">
        <v>17</v>
      </c>
    </row>
    <row r="926">
      <c r="A926" s="4">
        <v>44808.4031712963</v>
      </c>
      <c r="B926" s="5" t="s">
        <v>1988</v>
      </c>
      <c r="C926" s="6" t="s">
        <v>1989</v>
      </c>
      <c r="D926" s="6">
        <v>6.093109838E9</v>
      </c>
      <c r="E926" s="6" t="s">
        <v>1990</v>
      </c>
      <c r="F926" s="7" t="s">
        <v>1991</v>
      </c>
    </row>
    <row r="927">
      <c r="A927" s="4">
        <v>44809.26033564815</v>
      </c>
      <c r="B927" s="5" t="s">
        <v>1992</v>
      </c>
      <c r="C927" s="6" t="s">
        <v>1993</v>
      </c>
      <c r="D927" s="6">
        <v>8.562507062E9</v>
      </c>
      <c r="E927" s="6">
        <v>29089.0</v>
      </c>
      <c r="F927" s="6"/>
    </row>
    <row r="928">
      <c r="A928" s="4">
        <v>44809.09371527778</v>
      </c>
      <c r="B928" s="5" t="s">
        <v>1992</v>
      </c>
      <c r="C928" s="6" t="s">
        <v>1993</v>
      </c>
      <c r="D928" s="6">
        <v>8.562507062E9</v>
      </c>
      <c r="E928" s="6" t="s">
        <v>1371</v>
      </c>
      <c r="F928" s="7" t="s">
        <v>1994</v>
      </c>
    </row>
    <row r="929">
      <c r="A929" s="4">
        <v>44811.04615740741</v>
      </c>
      <c r="B929" s="5" t="s">
        <v>1995</v>
      </c>
      <c r="C929" s="6" t="s">
        <v>1996</v>
      </c>
      <c r="D929" s="6">
        <v>6.095602756E9</v>
      </c>
      <c r="E929" s="6">
        <v>29153.0</v>
      </c>
      <c r="F929" s="6"/>
    </row>
    <row r="930">
      <c r="A930" s="4">
        <v>44810.879537037035</v>
      </c>
      <c r="B930" s="5" t="s">
        <v>1995</v>
      </c>
      <c r="C930" s="6" t="s">
        <v>1996</v>
      </c>
      <c r="D930" s="6">
        <v>6.095602756E9</v>
      </c>
      <c r="E930" s="6" t="s">
        <v>1997</v>
      </c>
      <c r="F930" s="7" t="s">
        <v>583</v>
      </c>
    </row>
    <row r="931">
      <c r="A931" s="4">
        <v>44813.509375</v>
      </c>
      <c r="B931" s="5" t="s">
        <v>1998</v>
      </c>
      <c r="C931" s="6" t="s">
        <v>1999</v>
      </c>
      <c r="D931" s="6">
        <v>1.6092870451E10</v>
      </c>
      <c r="E931" s="6" t="s">
        <v>2000</v>
      </c>
      <c r="F931" s="7" t="s">
        <v>200</v>
      </c>
    </row>
    <row r="932">
      <c r="A932" s="4">
        <v>44813.51159722222</v>
      </c>
      <c r="B932" s="5" t="s">
        <v>2001</v>
      </c>
      <c r="C932" s="6" t="s">
        <v>2002</v>
      </c>
      <c r="D932" s="6">
        <v>6.096344752E9</v>
      </c>
      <c r="E932" s="6" t="s">
        <v>2003</v>
      </c>
      <c r="F932" s="7" t="s">
        <v>200</v>
      </c>
    </row>
    <row r="933">
      <c r="A933" s="4">
        <v>44815.47346064815</v>
      </c>
      <c r="B933" s="5" t="s">
        <v>2004</v>
      </c>
      <c r="C933" s="6" t="s">
        <v>2005</v>
      </c>
      <c r="D933" s="6">
        <v>6.096684155E9</v>
      </c>
      <c r="E933" s="6">
        <v>29291.0</v>
      </c>
      <c r="F933" s="6"/>
    </row>
    <row r="934">
      <c r="A934" s="4">
        <v>44815.30681712963</v>
      </c>
      <c r="B934" s="5" t="s">
        <v>2004</v>
      </c>
      <c r="C934" s="6" t="s">
        <v>2005</v>
      </c>
      <c r="D934" s="6">
        <v>6.096684155E9</v>
      </c>
      <c r="E934" s="6" t="s">
        <v>1371</v>
      </c>
      <c r="F934" s="7" t="s">
        <v>2006</v>
      </c>
    </row>
    <row r="935">
      <c r="A935" s="4">
        <v>44824.748761574076</v>
      </c>
      <c r="B935" s="5" t="s">
        <v>2007</v>
      </c>
      <c r="C935" s="6" t="s">
        <v>2008</v>
      </c>
      <c r="D935" s="6">
        <v>8.56287848E9</v>
      </c>
      <c r="E935" s="6" t="s">
        <v>2009</v>
      </c>
      <c r="F935" s="7" t="s">
        <v>2010</v>
      </c>
    </row>
    <row r="936">
      <c r="A936" s="4">
        <v>44825.784953703704</v>
      </c>
      <c r="B936" s="5" t="s">
        <v>2011</v>
      </c>
      <c r="C936" s="6" t="s">
        <v>2012</v>
      </c>
      <c r="D936" s="6">
        <v>5.551236547E9</v>
      </c>
      <c r="E936" s="6">
        <v>29629.0</v>
      </c>
      <c r="F936" s="6"/>
    </row>
    <row r="937">
      <c r="A937" s="4">
        <v>44825.61834490741</v>
      </c>
      <c r="B937" s="5" t="s">
        <v>2011</v>
      </c>
      <c r="C937" s="6" t="s">
        <v>2012</v>
      </c>
      <c r="D937" s="6">
        <v>5.551236547E9</v>
      </c>
      <c r="E937" s="6" t="s">
        <v>2013</v>
      </c>
      <c r="F937" s="7" t="s">
        <v>2014</v>
      </c>
    </row>
    <row r="938">
      <c r="A938" s="4">
        <v>44825.78508101852</v>
      </c>
      <c r="B938" s="5" t="s">
        <v>2011</v>
      </c>
      <c r="C938" s="6" t="s">
        <v>2012</v>
      </c>
      <c r="D938" s="6">
        <v>5.551236547E9</v>
      </c>
      <c r="E938" s="6">
        <v>29630.0</v>
      </c>
      <c r="F938" s="6"/>
    </row>
    <row r="939">
      <c r="A939" s="4">
        <v>44825.61844907407</v>
      </c>
      <c r="B939" s="5" t="s">
        <v>2011</v>
      </c>
      <c r="C939" s="6" t="s">
        <v>2012</v>
      </c>
      <c r="D939" s="6">
        <v>5.551236547E9</v>
      </c>
      <c r="E939" s="6" t="s">
        <v>2013</v>
      </c>
      <c r="F939" s="7" t="s">
        <v>200</v>
      </c>
    </row>
    <row r="940">
      <c r="A940" s="4">
        <v>44827.681805555556</v>
      </c>
      <c r="B940" s="5" t="s">
        <v>2015</v>
      </c>
      <c r="C940" s="6" t="s">
        <v>2016</v>
      </c>
      <c r="D940" s="6">
        <v>6.092578722E9</v>
      </c>
      <c r="E940" s="6" t="s">
        <v>2017</v>
      </c>
      <c r="F940" s="7" t="s">
        <v>2018</v>
      </c>
    </row>
    <row r="941">
      <c r="A941" s="4">
        <v>44828.86318287037</v>
      </c>
      <c r="B941" s="5" t="s">
        <v>2019</v>
      </c>
      <c r="C941" s="6" t="s">
        <v>2020</v>
      </c>
      <c r="D941" s="6">
        <v>9.084130714E9</v>
      </c>
      <c r="E941" s="6" t="s">
        <v>2021</v>
      </c>
      <c r="F941" s="7" t="s">
        <v>2022</v>
      </c>
    </row>
    <row r="942">
      <c r="A942" s="4">
        <v>44829.03108796296</v>
      </c>
      <c r="B942" s="5" t="s">
        <v>2019</v>
      </c>
      <c r="C942" s="6" t="s">
        <v>2020</v>
      </c>
      <c r="D942" s="6">
        <v>9.084130714E9</v>
      </c>
      <c r="E942" s="6">
        <v>29700.0</v>
      </c>
      <c r="F942" s="6"/>
    </row>
    <row r="943">
      <c r="A943" s="4">
        <v>44828.86446759259</v>
      </c>
      <c r="B943" s="5" t="s">
        <v>2019</v>
      </c>
      <c r="C943" s="6" t="s">
        <v>2020</v>
      </c>
      <c r="D943" s="6">
        <v>9.084130714E9</v>
      </c>
      <c r="E943" s="6" t="s">
        <v>2021</v>
      </c>
      <c r="F943" s="7" t="s">
        <v>200</v>
      </c>
    </row>
    <row r="944">
      <c r="A944" s="4">
        <v>44830.40523148148</v>
      </c>
      <c r="B944" s="5" t="s">
        <v>2023</v>
      </c>
      <c r="C944" s="6" t="s">
        <v>2024</v>
      </c>
      <c r="D944" s="6">
        <v>2.153789053E9</v>
      </c>
      <c r="E944" s="6" t="s">
        <v>2025</v>
      </c>
      <c r="F944" s="7" t="s">
        <v>200</v>
      </c>
    </row>
    <row r="945">
      <c r="A945" s="4">
        <v>44831.39246527778</v>
      </c>
      <c r="B945" s="5" t="s">
        <v>2026</v>
      </c>
      <c r="C945" s="6" t="s">
        <v>2027</v>
      </c>
      <c r="D945" s="6">
        <v>2.675960614E9</v>
      </c>
      <c r="E945" s="6" t="s">
        <v>2028</v>
      </c>
      <c r="F945" s="7" t="s">
        <v>2029</v>
      </c>
    </row>
    <row r="946">
      <c r="A946" s="4">
        <v>44831.52248842592</v>
      </c>
      <c r="B946" s="5" t="s">
        <v>2030</v>
      </c>
      <c r="C946" s="6" t="s">
        <v>2031</v>
      </c>
      <c r="D946" s="6">
        <v>6.092004583E9</v>
      </c>
      <c r="E946" s="6" t="s">
        <v>2032</v>
      </c>
      <c r="F946" s="7" t="s">
        <v>200</v>
      </c>
    </row>
    <row r="947">
      <c r="A947" s="4">
        <v>44833.69101851852</v>
      </c>
      <c r="B947" s="5" t="s">
        <v>1839</v>
      </c>
      <c r="C947" s="6" t="s">
        <v>1585</v>
      </c>
      <c r="D947" s="6">
        <v>6.095753438E9</v>
      </c>
      <c r="E947" s="6" t="s">
        <v>2033</v>
      </c>
      <c r="F947" s="7" t="s">
        <v>2034</v>
      </c>
    </row>
    <row r="948">
      <c r="A948" s="4">
        <v>44835.20506944445</v>
      </c>
      <c r="B948" s="5" t="s">
        <v>2035</v>
      </c>
      <c r="C948" s="6" t="s">
        <v>2036</v>
      </c>
      <c r="D948" s="6">
        <v>6.099414292E9</v>
      </c>
      <c r="E948" s="6">
        <v>29787.0</v>
      </c>
      <c r="F948" s="6"/>
    </row>
    <row r="949">
      <c r="A949" s="4">
        <v>44835.0384375</v>
      </c>
      <c r="B949" s="5" t="s">
        <v>2035</v>
      </c>
      <c r="C949" s="6" t="s">
        <v>2036</v>
      </c>
      <c r="D949" s="6">
        <v>6.099414292E9</v>
      </c>
      <c r="E949" s="6" t="s">
        <v>2037</v>
      </c>
      <c r="F949" s="7" t="s">
        <v>2038</v>
      </c>
    </row>
    <row r="950">
      <c r="A950" s="4">
        <v>44837.822175925925</v>
      </c>
      <c r="B950" s="5" t="s">
        <v>2039</v>
      </c>
      <c r="C950" s="6" t="s">
        <v>2040</v>
      </c>
      <c r="D950" s="6">
        <v>8.562362811E9</v>
      </c>
      <c r="E950" s="6" t="s">
        <v>2041</v>
      </c>
      <c r="F950" s="7" t="s">
        <v>2042</v>
      </c>
    </row>
    <row r="951">
      <c r="A951" s="4">
        <v>44837.98950231481</v>
      </c>
      <c r="B951" s="5" t="s">
        <v>2039</v>
      </c>
      <c r="C951" s="6" t="s">
        <v>2040</v>
      </c>
      <c r="D951" s="6">
        <v>8.562362811E9</v>
      </c>
      <c r="E951" s="6">
        <v>29843.0</v>
      </c>
      <c r="F951" s="6"/>
    </row>
    <row r="952">
      <c r="A952" s="4">
        <v>44837.822905092595</v>
      </c>
      <c r="B952" s="5" t="s">
        <v>2039</v>
      </c>
      <c r="C952" s="6" t="s">
        <v>2040</v>
      </c>
      <c r="D952" s="6">
        <v>8.562362811E9</v>
      </c>
      <c r="E952" s="6" t="s">
        <v>2041</v>
      </c>
      <c r="F952" s="7" t="s">
        <v>17</v>
      </c>
    </row>
    <row r="953">
      <c r="A953" s="4">
        <v>44838.041666666664</v>
      </c>
      <c r="B953" s="5" t="s">
        <v>1915</v>
      </c>
      <c r="C953" s="6" t="s">
        <v>2043</v>
      </c>
      <c r="D953" s="6" t="s">
        <v>2044</v>
      </c>
      <c r="E953" s="6">
        <v>29845.0</v>
      </c>
      <c r="F953" s="6"/>
    </row>
    <row r="954">
      <c r="A954" s="4">
        <v>44837.87510416667</v>
      </c>
      <c r="B954" s="5" t="s">
        <v>1915</v>
      </c>
      <c r="C954" s="6" t="s">
        <v>2043</v>
      </c>
      <c r="D954" s="6" t="s">
        <v>2044</v>
      </c>
      <c r="E954" s="6" t="s">
        <v>2045</v>
      </c>
      <c r="F954" s="7" t="s">
        <v>200</v>
      </c>
    </row>
    <row r="955">
      <c r="A955" s="4">
        <v>44841.51315972222</v>
      </c>
      <c r="B955" s="5" t="s">
        <v>2046</v>
      </c>
      <c r="C955" s="6" t="s">
        <v>2047</v>
      </c>
      <c r="D955" s="6">
        <v>8.566415389E9</v>
      </c>
      <c r="E955" s="6">
        <v>29920.0</v>
      </c>
      <c r="F955" s="6"/>
    </row>
    <row r="956">
      <c r="A956" s="4">
        <v>44841.34653935185</v>
      </c>
      <c r="B956" s="5" t="s">
        <v>2046</v>
      </c>
      <c r="C956" s="6" t="s">
        <v>2047</v>
      </c>
      <c r="D956" s="6">
        <v>8.566415389E9</v>
      </c>
      <c r="E956" s="6" t="s">
        <v>2048</v>
      </c>
      <c r="F956" s="7" t="s">
        <v>17</v>
      </c>
    </row>
    <row r="957">
      <c r="A957" s="4">
        <v>44841.51460648148</v>
      </c>
      <c r="B957" s="5" t="s">
        <v>2046</v>
      </c>
      <c r="C957" s="6" t="s">
        <v>2049</v>
      </c>
      <c r="D957" s="6">
        <v>8.566415389E9</v>
      </c>
      <c r="E957" s="6">
        <v>29921.0</v>
      </c>
      <c r="F957" s="6"/>
    </row>
    <row r="958">
      <c r="A958" s="4">
        <v>44841.34798611111</v>
      </c>
      <c r="B958" s="5" t="s">
        <v>2046</v>
      </c>
      <c r="C958" s="6" t="s">
        <v>2049</v>
      </c>
      <c r="D958" s="6">
        <v>8.566415389E9</v>
      </c>
      <c r="E958" s="6" t="s">
        <v>2048</v>
      </c>
      <c r="F958" s="7" t="s">
        <v>17</v>
      </c>
    </row>
    <row r="959">
      <c r="A959" s="4">
        <v>44842.41753472222</v>
      </c>
      <c r="B959" s="5" t="s">
        <v>2050</v>
      </c>
      <c r="C959" s="6" t="s">
        <v>2051</v>
      </c>
      <c r="D959" s="6">
        <v>8.574954967E9</v>
      </c>
      <c r="E959" s="6" t="s">
        <v>2052</v>
      </c>
      <c r="F959" s="7" t="s">
        <v>2053</v>
      </c>
    </row>
    <row r="960">
      <c r="A960" s="4">
        <v>44843.893171296295</v>
      </c>
      <c r="B960" s="5" t="s">
        <v>2054</v>
      </c>
      <c r="C960" s="6" t="s">
        <v>2055</v>
      </c>
      <c r="D960" s="6">
        <v>8.566552381E9</v>
      </c>
      <c r="E960" s="6" t="s">
        <v>2056</v>
      </c>
      <c r="F960" s="7" t="s">
        <v>2057</v>
      </c>
    </row>
    <row r="961">
      <c r="A961" s="4">
        <v>44844.53045138889</v>
      </c>
      <c r="B961" s="5" t="s">
        <v>2058</v>
      </c>
      <c r="C961" s="6" t="s">
        <v>2059</v>
      </c>
      <c r="D961" s="6">
        <v>6.099545389E9</v>
      </c>
      <c r="E961" s="6">
        <v>29968.0</v>
      </c>
      <c r="F961" s="6"/>
    </row>
    <row r="962">
      <c r="A962" s="4">
        <v>44844.36384259259</v>
      </c>
      <c r="B962" s="5" t="s">
        <v>2058</v>
      </c>
      <c r="C962" s="6" t="s">
        <v>2059</v>
      </c>
      <c r="D962" s="6">
        <v>6.099545389E9</v>
      </c>
      <c r="E962" s="6" t="s">
        <v>2060</v>
      </c>
      <c r="F962" s="7" t="s">
        <v>200</v>
      </c>
    </row>
    <row r="963">
      <c r="A963" s="4">
        <v>44844.58912037037</v>
      </c>
      <c r="B963" s="5" t="s">
        <v>1634</v>
      </c>
      <c r="C963" s="6" t="s">
        <v>1585</v>
      </c>
      <c r="D963" s="6">
        <v>6.095753438E9</v>
      </c>
      <c r="E963" s="6" t="s">
        <v>2061</v>
      </c>
      <c r="F963" s="7" t="s">
        <v>200</v>
      </c>
    </row>
    <row r="964">
      <c r="A964" s="4">
        <v>44845.67962962963</v>
      </c>
      <c r="B964" s="5" t="s">
        <v>2062</v>
      </c>
      <c r="C964" s="6" t="s">
        <v>2063</v>
      </c>
      <c r="D964" s="6">
        <v>8.56545705E9</v>
      </c>
      <c r="E964" s="6" t="s">
        <v>2064</v>
      </c>
      <c r="F964" s="7" t="s">
        <v>2065</v>
      </c>
    </row>
    <row r="965">
      <c r="A965" s="4">
        <v>44847.003020833334</v>
      </c>
      <c r="B965" s="5" t="s">
        <v>2066</v>
      </c>
      <c r="C965" s="6" t="s">
        <v>2067</v>
      </c>
      <c r="D965" s="6">
        <v>3.076994545E9</v>
      </c>
      <c r="E965" s="6">
        <v>30015.0</v>
      </c>
      <c r="F965" s="6"/>
    </row>
    <row r="966">
      <c r="A966" s="4">
        <v>44846.83642361111</v>
      </c>
      <c r="B966" s="5" t="s">
        <v>2066</v>
      </c>
      <c r="C966" s="6" t="s">
        <v>2067</v>
      </c>
      <c r="D966" s="6">
        <v>3.076994545E9</v>
      </c>
      <c r="E966" s="6" t="s">
        <v>2068</v>
      </c>
      <c r="F966" s="7" t="s">
        <v>17</v>
      </c>
    </row>
    <row r="967">
      <c r="A967" s="4">
        <v>44852.59627314815</v>
      </c>
      <c r="B967" s="5" t="s">
        <v>2069</v>
      </c>
      <c r="C967" s="6" t="s">
        <v>994</v>
      </c>
      <c r="D967" s="6" t="s">
        <v>2070</v>
      </c>
      <c r="E967" s="6">
        <v>30090.0</v>
      </c>
      <c r="F967" s="6"/>
    </row>
    <row r="968">
      <c r="A968" s="4">
        <v>44852.429664351854</v>
      </c>
      <c r="B968" s="5" t="s">
        <v>2069</v>
      </c>
      <c r="C968" s="6" t="s">
        <v>994</v>
      </c>
      <c r="D968" s="6" t="s">
        <v>2070</v>
      </c>
      <c r="E968" s="6" t="s">
        <v>2071</v>
      </c>
      <c r="F968" s="7" t="s">
        <v>200</v>
      </c>
    </row>
    <row r="969">
      <c r="A969" s="4">
        <v>44860.77768518519</v>
      </c>
      <c r="B969" s="5" t="s">
        <v>2072</v>
      </c>
      <c r="C969" s="6" t="s">
        <v>2073</v>
      </c>
      <c r="D969" s="6">
        <v>5.756406202E9</v>
      </c>
      <c r="E969" s="6" t="s">
        <v>2074</v>
      </c>
      <c r="F969" s="7" t="s">
        <v>200</v>
      </c>
    </row>
    <row r="970">
      <c r="A970" s="4">
        <v>44885.51856481482</v>
      </c>
      <c r="B970" s="5" t="s">
        <v>2075</v>
      </c>
      <c r="C970" s="6" t="s">
        <v>2076</v>
      </c>
      <c r="D970" s="6">
        <v>8.569821222E9</v>
      </c>
      <c r="E970" s="6">
        <v>30843.0</v>
      </c>
      <c r="F970" s="6"/>
    </row>
    <row r="971">
      <c r="A971" s="4">
        <v>44885.310277777775</v>
      </c>
      <c r="B971" s="5" t="s">
        <v>2075</v>
      </c>
      <c r="C971" s="6" t="s">
        <v>2076</v>
      </c>
      <c r="D971" s="6">
        <v>8.569821222E9</v>
      </c>
      <c r="E971" s="6" t="s">
        <v>2077</v>
      </c>
      <c r="F971" s="7" t="s">
        <v>200</v>
      </c>
    </row>
    <row r="972">
      <c r="A972" s="4">
        <v>44886.39105324074</v>
      </c>
      <c r="B972" s="5" t="s">
        <v>2078</v>
      </c>
      <c r="C972" s="6" t="s">
        <v>2079</v>
      </c>
      <c r="D972" s="6">
        <v>6.095051815E9</v>
      </c>
      <c r="E972" s="6" t="s">
        <v>2080</v>
      </c>
      <c r="F972" s="7" t="s">
        <v>200</v>
      </c>
    </row>
  </sheetData>
  <hyperlinks>
    <hyperlink r:id="rId1" ref="F4"/>
    <hyperlink r:id="rId2" ref="F5"/>
    <hyperlink r:id="rId3" ref="F7"/>
    <hyperlink r:id="rId4" ref="F10"/>
    <hyperlink r:id="rId5" ref="F13"/>
    <hyperlink r:id="rId6" ref="F14"/>
    <hyperlink r:id="rId7" ref="F17"/>
    <hyperlink r:id="rId8" ref="F23"/>
    <hyperlink r:id="rId9" ref="F25"/>
    <hyperlink r:id="rId10" ref="F39"/>
    <hyperlink r:id="rId11" ref="F47"/>
    <hyperlink r:id="rId12" ref="F48"/>
    <hyperlink r:id="rId13" ref="F51"/>
    <hyperlink r:id="rId14" ref="F56"/>
    <hyperlink r:id="rId15" ref="F59"/>
    <hyperlink r:id="rId16" ref="F61"/>
    <hyperlink r:id="rId17" ref="F63"/>
    <hyperlink r:id="rId18" ref="F65"/>
    <hyperlink r:id="rId19" ref="F67"/>
    <hyperlink r:id="rId20" ref="F68"/>
    <hyperlink r:id="rId21" ref="F75"/>
    <hyperlink r:id="rId22" ref="F76"/>
    <hyperlink r:id="rId23" ref="F79"/>
    <hyperlink r:id="rId24" ref="F80"/>
    <hyperlink r:id="rId25" ref="F82"/>
    <hyperlink r:id="rId26" ref="F84"/>
    <hyperlink r:id="rId27" ref="F86"/>
    <hyperlink r:id="rId28" ref="F88"/>
    <hyperlink r:id="rId29" ref="F90"/>
    <hyperlink r:id="rId30" ref="F92"/>
    <hyperlink r:id="rId31" ref="F94"/>
    <hyperlink r:id="rId32" ref="F96"/>
    <hyperlink r:id="rId33" ref="F98"/>
    <hyperlink r:id="rId34" ref="F100"/>
    <hyperlink r:id="rId35" ref="F102"/>
    <hyperlink r:id="rId36" ref="F104"/>
    <hyperlink r:id="rId37" ref="F106"/>
    <hyperlink r:id="rId38" ref="F108"/>
    <hyperlink r:id="rId39" ref="F110"/>
    <hyperlink r:id="rId40" ref="F112"/>
    <hyperlink r:id="rId41" ref="F115"/>
    <hyperlink r:id="rId42" ref="F117"/>
    <hyperlink r:id="rId43" ref="F119"/>
    <hyperlink r:id="rId44" ref="F121"/>
    <hyperlink r:id="rId45" ref="F122"/>
    <hyperlink r:id="rId46" ref="F124"/>
    <hyperlink r:id="rId47" ref="F126"/>
    <hyperlink r:id="rId48" ref="F128"/>
    <hyperlink r:id="rId49" ref="F130"/>
    <hyperlink r:id="rId50" ref="F131"/>
    <hyperlink r:id="rId51" ref="F133"/>
    <hyperlink r:id="rId52" ref="F134"/>
    <hyperlink r:id="rId53" ref="F136"/>
    <hyperlink r:id="rId54" ref="F137"/>
    <hyperlink r:id="rId55" ref="F139"/>
    <hyperlink r:id="rId56" ref="F141"/>
    <hyperlink r:id="rId57" ref="F143"/>
    <hyperlink r:id="rId58" ref="F144"/>
    <hyperlink r:id="rId59" ref="F146"/>
    <hyperlink r:id="rId60" ref="F147"/>
    <hyperlink r:id="rId61" ref="F148"/>
    <hyperlink r:id="rId62" ref="F150"/>
    <hyperlink r:id="rId63" ref="F152"/>
    <hyperlink r:id="rId64" ref="F153"/>
    <hyperlink r:id="rId65" ref="F155"/>
    <hyperlink r:id="rId66" ref="F156"/>
    <hyperlink r:id="rId67" ref="F158"/>
    <hyperlink r:id="rId68" ref="F160"/>
    <hyperlink r:id="rId69" ref="F162"/>
    <hyperlink r:id="rId70" ref="F164"/>
    <hyperlink r:id="rId71" ref="F165"/>
    <hyperlink r:id="rId72" ref="F166"/>
    <hyperlink r:id="rId73" ref="F168"/>
    <hyperlink r:id="rId74" ref="F170"/>
    <hyperlink r:id="rId75" ref="F171"/>
    <hyperlink r:id="rId76" ref="F173"/>
    <hyperlink r:id="rId77" ref="F175"/>
    <hyperlink r:id="rId78" ref="F176"/>
    <hyperlink r:id="rId79" ref="F178"/>
    <hyperlink r:id="rId80" ref="F179"/>
    <hyperlink r:id="rId81" ref="F181"/>
    <hyperlink r:id="rId82" ref="F183"/>
    <hyperlink r:id="rId83" ref="F184"/>
    <hyperlink r:id="rId84" ref="F186"/>
    <hyperlink r:id="rId85" ref="F188"/>
    <hyperlink r:id="rId86" ref="F190"/>
    <hyperlink r:id="rId87" ref="F192"/>
    <hyperlink r:id="rId88" ref="F194"/>
    <hyperlink r:id="rId89" ref="F196"/>
    <hyperlink r:id="rId90" ref="F198"/>
    <hyperlink r:id="rId91" ref="F200"/>
    <hyperlink r:id="rId92" ref="F202"/>
    <hyperlink r:id="rId93" ref="F204"/>
    <hyperlink r:id="rId94" ref="F206"/>
    <hyperlink r:id="rId95" ref="F208"/>
    <hyperlink r:id="rId96" ref="F209"/>
    <hyperlink r:id="rId97" ref="F211"/>
    <hyperlink r:id="rId98" ref="F213"/>
    <hyperlink r:id="rId99" ref="F215"/>
    <hyperlink r:id="rId100" ref="F217"/>
    <hyperlink r:id="rId101" ref="F218"/>
    <hyperlink r:id="rId102" ref="F220"/>
    <hyperlink r:id="rId103" ref="F221"/>
    <hyperlink r:id="rId104" ref="F223"/>
    <hyperlink r:id="rId105" ref="F225"/>
    <hyperlink r:id="rId106" ref="F227"/>
    <hyperlink r:id="rId107" ref="F229"/>
    <hyperlink r:id="rId108" ref="F231"/>
    <hyperlink r:id="rId109" ref="F233"/>
    <hyperlink r:id="rId110" ref="F235"/>
    <hyperlink r:id="rId111" ref="F237"/>
    <hyperlink r:id="rId112" ref="F239"/>
    <hyperlink r:id="rId113" ref="F240"/>
    <hyperlink r:id="rId114" ref="F242"/>
    <hyperlink r:id="rId115" ref="F244"/>
    <hyperlink r:id="rId116" ref="F246"/>
    <hyperlink r:id="rId117" ref="F248"/>
    <hyperlink r:id="rId118" ref="F250"/>
    <hyperlink r:id="rId119" ref="F252"/>
    <hyperlink r:id="rId120" ref="F254"/>
    <hyperlink r:id="rId121" ref="F256"/>
    <hyperlink r:id="rId122" ref="F258"/>
    <hyperlink r:id="rId123" ref="F260"/>
    <hyperlink r:id="rId124" ref="F262"/>
    <hyperlink r:id="rId125" ref="F264"/>
    <hyperlink r:id="rId126" ref="F266"/>
    <hyperlink r:id="rId127" ref="F267"/>
    <hyperlink r:id="rId128" ref="F269"/>
    <hyperlink r:id="rId129" ref="F271"/>
    <hyperlink r:id="rId130" ref="F273"/>
    <hyperlink r:id="rId131" ref="F275"/>
    <hyperlink r:id="rId132" ref="F277"/>
    <hyperlink r:id="rId133" ref="F279"/>
    <hyperlink r:id="rId134" ref="F281"/>
    <hyperlink r:id="rId135" ref="F283"/>
    <hyperlink r:id="rId136" ref="F285"/>
    <hyperlink r:id="rId137" ref="F287"/>
    <hyperlink r:id="rId138" ref="F289"/>
    <hyperlink r:id="rId139" ref="F291"/>
    <hyperlink r:id="rId140" ref="F293"/>
    <hyperlink r:id="rId141" ref="F294"/>
    <hyperlink r:id="rId142" ref="F295"/>
    <hyperlink r:id="rId143" ref="F297"/>
    <hyperlink r:id="rId144" ref="F298"/>
    <hyperlink r:id="rId145" ref="F300"/>
    <hyperlink r:id="rId146" ref="F302"/>
    <hyperlink r:id="rId147" ref="F304"/>
    <hyperlink r:id="rId148" ref="F305"/>
    <hyperlink r:id="rId149" ref="F307"/>
    <hyperlink r:id="rId150" ref="F309"/>
    <hyperlink r:id="rId151" ref="F311"/>
    <hyperlink r:id="rId152" ref="F313"/>
    <hyperlink r:id="rId153" ref="F315"/>
    <hyperlink r:id="rId154" ref="F317"/>
    <hyperlink r:id="rId155" ref="F319"/>
    <hyperlink r:id="rId156" ref="F321"/>
    <hyperlink r:id="rId157" ref="F323"/>
    <hyperlink r:id="rId158" ref="F325"/>
    <hyperlink r:id="rId159" ref="F327"/>
    <hyperlink r:id="rId160" ref="F328"/>
    <hyperlink r:id="rId161" ref="F330"/>
    <hyperlink r:id="rId162" ref="F332"/>
    <hyperlink r:id="rId163" ref="F333"/>
    <hyperlink r:id="rId164" ref="F335"/>
    <hyperlink r:id="rId165" ref="F336"/>
    <hyperlink r:id="rId166" ref="F338"/>
    <hyperlink r:id="rId167" ref="F339"/>
    <hyperlink r:id="rId168" ref="F341"/>
    <hyperlink r:id="rId169" ref="F342"/>
    <hyperlink r:id="rId170" ref="F345"/>
    <hyperlink r:id="rId171" ref="F347"/>
    <hyperlink r:id="rId172" ref="F349"/>
    <hyperlink r:id="rId173" ref="F351"/>
    <hyperlink r:id="rId174" ref="F352"/>
    <hyperlink r:id="rId175" ref="F354"/>
    <hyperlink r:id="rId176" ref="F356"/>
    <hyperlink r:id="rId177" ref="F358"/>
    <hyperlink r:id="rId178" ref="F360"/>
    <hyperlink r:id="rId179" ref="F362"/>
    <hyperlink r:id="rId180" ref="F364"/>
    <hyperlink r:id="rId181" ref="F366"/>
    <hyperlink r:id="rId182" ref="F368"/>
    <hyperlink r:id="rId183" ref="F370"/>
    <hyperlink r:id="rId184" ref="F372"/>
    <hyperlink r:id="rId185" ref="F374"/>
    <hyperlink r:id="rId186" ref="F376"/>
    <hyperlink r:id="rId187" ref="F378"/>
    <hyperlink r:id="rId188" ref="F380"/>
    <hyperlink r:id="rId189" ref="F382"/>
    <hyperlink r:id="rId190" ref="F384"/>
    <hyperlink r:id="rId191" ref="F386"/>
    <hyperlink r:id="rId192" ref="F388"/>
    <hyperlink r:id="rId193" ref="F389"/>
    <hyperlink r:id="rId194" ref="F391"/>
    <hyperlink r:id="rId195" ref="F393"/>
    <hyperlink r:id="rId196" ref="F395"/>
    <hyperlink r:id="rId197" ref="F396"/>
    <hyperlink r:id="rId198" ref="F398"/>
    <hyperlink r:id="rId199" ref="F400"/>
    <hyperlink r:id="rId200" ref="F401"/>
    <hyperlink r:id="rId201" ref="F403"/>
    <hyperlink r:id="rId202" ref="F405"/>
    <hyperlink r:id="rId203" ref="F407"/>
    <hyperlink r:id="rId204" ref="F408"/>
    <hyperlink r:id="rId205" ref="F409"/>
    <hyperlink r:id="rId206" ref="F410"/>
    <hyperlink r:id="rId207" ref="F412"/>
    <hyperlink r:id="rId208" ref="F414"/>
    <hyperlink r:id="rId209" ref="F416"/>
    <hyperlink r:id="rId210" ref="F418"/>
    <hyperlink r:id="rId211" ref="F420"/>
    <hyperlink r:id="rId212" ref="F422"/>
    <hyperlink r:id="rId213" ref="F423"/>
    <hyperlink r:id="rId214" ref="F425"/>
    <hyperlink r:id="rId215" ref="F426"/>
    <hyperlink r:id="rId216" ref="F428"/>
    <hyperlink r:id="rId217" ref="F429"/>
    <hyperlink r:id="rId218" ref="F430"/>
    <hyperlink r:id="rId219" ref="F432"/>
    <hyperlink r:id="rId220" ref="F433"/>
    <hyperlink r:id="rId221" ref="F434"/>
    <hyperlink r:id="rId222" ref="F435"/>
    <hyperlink r:id="rId223" ref="F436"/>
    <hyperlink r:id="rId224" ref="F437"/>
    <hyperlink r:id="rId225" ref="F439"/>
    <hyperlink r:id="rId226" ref="F441"/>
    <hyperlink r:id="rId227" ref="F443"/>
    <hyperlink r:id="rId228" ref="F444"/>
    <hyperlink r:id="rId229" ref="F446"/>
    <hyperlink r:id="rId230" ref="F448"/>
    <hyperlink r:id="rId231" ref="F449"/>
    <hyperlink r:id="rId232" ref="F450"/>
    <hyperlink r:id="rId233" ref="F451"/>
    <hyperlink r:id="rId234" ref="F452"/>
    <hyperlink r:id="rId235" ref="F454"/>
    <hyperlink r:id="rId236" ref="F456"/>
    <hyperlink r:id="rId237" ref="F457"/>
    <hyperlink r:id="rId238" ref="F458"/>
    <hyperlink r:id="rId239" ref="F460"/>
    <hyperlink r:id="rId240" ref="F461"/>
    <hyperlink r:id="rId241" ref="F463"/>
    <hyperlink r:id="rId242" ref="F465"/>
    <hyperlink r:id="rId243" ref="F466"/>
    <hyperlink r:id="rId244" ref="F467"/>
    <hyperlink r:id="rId245" ref="F469"/>
    <hyperlink r:id="rId246" ref="F470"/>
    <hyperlink r:id="rId247" ref="F471"/>
    <hyperlink r:id="rId248" ref="F472"/>
    <hyperlink r:id="rId249" ref="F474"/>
    <hyperlink r:id="rId250" ref="F475"/>
    <hyperlink r:id="rId251" ref="F476"/>
    <hyperlink r:id="rId252" ref="F477"/>
    <hyperlink r:id="rId253" ref="F479"/>
    <hyperlink r:id="rId254" ref="F480"/>
    <hyperlink r:id="rId255" ref="F481"/>
    <hyperlink r:id="rId256" ref="F483"/>
    <hyperlink r:id="rId257" ref="F484"/>
    <hyperlink r:id="rId258" ref="F486"/>
    <hyperlink r:id="rId259" ref="F487"/>
    <hyperlink r:id="rId260" ref="F489"/>
    <hyperlink r:id="rId261" ref="F490"/>
    <hyperlink r:id="rId262" ref="F491"/>
    <hyperlink r:id="rId263" ref="F492"/>
    <hyperlink r:id="rId264" ref="F493"/>
    <hyperlink r:id="rId265" ref="F495"/>
    <hyperlink r:id="rId266" ref="F497"/>
    <hyperlink r:id="rId267" ref="F498"/>
    <hyperlink r:id="rId268" ref="F499"/>
    <hyperlink r:id="rId269" ref="F500"/>
    <hyperlink r:id="rId270" ref="F501"/>
    <hyperlink r:id="rId271" ref="F502"/>
    <hyperlink r:id="rId272" ref="F503"/>
    <hyperlink r:id="rId273" ref="F505"/>
    <hyperlink r:id="rId274" ref="F506"/>
    <hyperlink r:id="rId275" ref="F508"/>
    <hyperlink r:id="rId276" ref="F509"/>
    <hyperlink r:id="rId277" ref="F511"/>
    <hyperlink r:id="rId278" ref="F513"/>
    <hyperlink r:id="rId279" ref="F515"/>
    <hyperlink r:id="rId280" ref="F517"/>
    <hyperlink r:id="rId281" ref="F518"/>
    <hyperlink r:id="rId282" ref="F519"/>
    <hyperlink r:id="rId283" ref="F520"/>
    <hyperlink r:id="rId284" ref="F521"/>
    <hyperlink r:id="rId285" ref="F522"/>
    <hyperlink r:id="rId286" ref="F523"/>
    <hyperlink r:id="rId287" ref="F525"/>
    <hyperlink r:id="rId288" ref="F526"/>
    <hyperlink r:id="rId289" ref="F528"/>
    <hyperlink r:id="rId290" ref="F529"/>
    <hyperlink r:id="rId291" ref="F531"/>
    <hyperlink r:id="rId292" ref="F532"/>
    <hyperlink r:id="rId293" ref="F533"/>
    <hyperlink r:id="rId294" ref="F534"/>
    <hyperlink r:id="rId295" ref="F535"/>
    <hyperlink r:id="rId296" ref="F536"/>
    <hyperlink r:id="rId297" ref="F537"/>
    <hyperlink r:id="rId298" ref="F538"/>
    <hyperlink r:id="rId299" ref="F539"/>
    <hyperlink r:id="rId300" ref="F541"/>
    <hyperlink r:id="rId301" ref="F542"/>
    <hyperlink r:id="rId302" ref="F544"/>
    <hyperlink r:id="rId303" ref="F546"/>
    <hyperlink r:id="rId304" ref="F547"/>
    <hyperlink r:id="rId305" ref="F548"/>
    <hyperlink r:id="rId306" ref="F549"/>
    <hyperlink r:id="rId307" ref="F551"/>
    <hyperlink r:id="rId308" ref="F552"/>
    <hyperlink r:id="rId309" ref="F554"/>
    <hyperlink r:id="rId310" ref="F555"/>
    <hyperlink r:id="rId311" ref="F557"/>
    <hyperlink r:id="rId312" ref="F559"/>
    <hyperlink r:id="rId313" ref="F560"/>
    <hyperlink r:id="rId314" ref="F562"/>
    <hyperlink r:id="rId315" ref="F564"/>
    <hyperlink r:id="rId316" ref="F566"/>
    <hyperlink r:id="rId317" ref="F567"/>
    <hyperlink r:id="rId318" ref="F568"/>
    <hyperlink r:id="rId319" ref="F569"/>
    <hyperlink r:id="rId320" ref="F570"/>
    <hyperlink r:id="rId321" ref="F571"/>
    <hyperlink r:id="rId322" ref="F572"/>
    <hyperlink r:id="rId323" ref="F573"/>
    <hyperlink r:id="rId324" ref="F574"/>
    <hyperlink r:id="rId325" ref="F576"/>
    <hyperlink r:id="rId326" ref="F578"/>
    <hyperlink r:id="rId327" ref="F579"/>
    <hyperlink r:id="rId328" ref="F581"/>
    <hyperlink r:id="rId329" ref="F582"/>
    <hyperlink r:id="rId330" ref="F583"/>
    <hyperlink r:id="rId331" ref="F584"/>
    <hyperlink r:id="rId332" ref="F586"/>
    <hyperlink r:id="rId333" ref="F588"/>
    <hyperlink r:id="rId334" ref="F589"/>
    <hyperlink r:id="rId335" ref="F591"/>
    <hyperlink r:id="rId336" ref="F593"/>
    <hyperlink r:id="rId337" ref="F595"/>
    <hyperlink r:id="rId338" ref="F596"/>
    <hyperlink r:id="rId339" ref="F597"/>
    <hyperlink r:id="rId340" ref="F598"/>
    <hyperlink r:id="rId341" ref="F599"/>
    <hyperlink r:id="rId342" ref="F600"/>
    <hyperlink r:id="rId343" ref="F602"/>
    <hyperlink r:id="rId344" ref="F603"/>
    <hyperlink r:id="rId345" ref="F605"/>
    <hyperlink r:id="rId346" ref="F607"/>
    <hyperlink r:id="rId347" ref="F609"/>
    <hyperlink r:id="rId348" ref="F610"/>
    <hyperlink r:id="rId349" ref="F612"/>
    <hyperlink r:id="rId350" ref="F613"/>
    <hyperlink r:id="rId351" ref="F614"/>
    <hyperlink r:id="rId352" ref="F616"/>
    <hyperlink r:id="rId353" ref="F617"/>
    <hyperlink r:id="rId354" ref="F619"/>
    <hyperlink r:id="rId355" ref="F620"/>
    <hyperlink r:id="rId356" ref="F621"/>
    <hyperlink r:id="rId357" ref="F622"/>
    <hyperlink r:id="rId358" ref="F625"/>
    <hyperlink r:id="rId359" ref="F627"/>
    <hyperlink r:id="rId360" ref="F628"/>
    <hyperlink r:id="rId361" ref="F630"/>
    <hyperlink r:id="rId362" ref="F631"/>
    <hyperlink r:id="rId363" ref="F632"/>
    <hyperlink r:id="rId364" ref="F633"/>
    <hyperlink r:id="rId365" ref="F635"/>
    <hyperlink r:id="rId366" ref="F636"/>
    <hyperlink r:id="rId367" ref="F637"/>
    <hyperlink r:id="rId368" ref="F638"/>
    <hyperlink r:id="rId369" ref="F639"/>
    <hyperlink r:id="rId370" ref="F641"/>
    <hyperlink r:id="rId371" ref="F643"/>
    <hyperlink r:id="rId372" ref="F644"/>
    <hyperlink r:id="rId373" ref="F645"/>
    <hyperlink r:id="rId374" ref="F647"/>
    <hyperlink r:id="rId375" ref="F648"/>
    <hyperlink r:id="rId376" ref="F649"/>
    <hyperlink r:id="rId377" ref="F650"/>
    <hyperlink r:id="rId378" ref="F652"/>
    <hyperlink r:id="rId379" ref="F653"/>
    <hyperlink r:id="rId380" ref="F655"/>
    <hyperlink r:id="rId381" ref="F657"/>
    <hyperlink r:id="rId382" ref="F659"/>
    <hyperlink r:id="rId383" ref="F660"/>
    <hyperlink r:id="rId384" ref="F661"/>
    <hyperlink r:id="rId385" ref="F662"/>
    <hyperlink r:id="rId386" ref="F664"/>
    <hyperlink r:id="rId387" ref="F665"/>
    <hyperlink r:id="rId388" ref="F666"/>
    <hyperlink r:id="rId389" ref="F668"/>
    <hyperlink r:id="rId390" ref="F670"/>
    <hyperlink r:id="rId391" ref="F671"/>
    <hyperlink r:id="rId392" ref="F673"/>
    <hyperlink r:id="rId393" ref="F674"/>
    <hyperlink r:id="rId394" ref="F675"/>
    <hyperlink r:id="rId395" ref="F677"/>
    <hyperlink r:id="rId396" ref="F678"/>
    <hyperlink r:id="rId397" ref="F680"/>
    <hyperlink r:id="rId398" ref="F682"/>
    <hyperlink r:id="rId399" ref="F684"/>
    <hyperlink r:id="rId400" ref="F686"/>
    <hyperlink r:id="rId401" ref="F687"/>
    <hyperlink r:id="rId402" ref="F689"/>
    <hyperlink r:id="rId403" ref="F690"/>
    <hyperlink r:id="rId404" ref="F691"/>
    <hyperlink r:id="rId405" ref="F693"/>
    <hyperlink r:id="rId406" ref="F695"/>
    <hyperlink r:id="rId407" ref="F697"/>
    <hyperlink r:id="rId408" ref="F699"/>
    <hyperlink r:id="rId409" ref="F701"/>
    <hyperlink r:id="rId410" ref="F702"/>
    <hyperlink r:id="rId411" ref="F704"/>
    <hyperlink r:id="rId412" ref="F706"/>
    <hyperlink r:id="rId413" ref="F707"/>
    <hyperlink r:id="rId414" ref="F708"/>
    <hyperlink r:id="rId415" ref="F709"/>
    <hyperlink r:id="rId416" ref="F711"/>
    <hyperlink r:id="rId417" ref="F712"/>
    <hyperlink r:id="rId418" ref="F713"/>
    <hyperlink r:id="rId419" ref="F714"/>
    <hyperlink r:id="rId420" ref="F716"/>
    <hyperlink r:id="rId421" ref="F718"/>
    <hyperlink r:id="rId422" ref="F719"/>
    <hyperlink r:id="rId423" ref="F721"/>
    <hyperlink r:id="rId424" ref="F723"/>
    <hyperlink r:id="rId425" ref="F725"/>
    <hyperlink r:id="rId426" ref="F726"/>
    <hyperlink r:id="rId427" ref="F728"/>
    <hyperlink r:id="rId428" ref="F730"/>
    <hyperlink r:id="rId429" ref="F731"/>
    <hyperlink r:id="rId430" ref="F733"/>
    <hyperlink r:id="rId431" ref="F734"/>
    <hyperlink r:id="rId432" ref="F736"/>
    <hyperlink r:id="rId433" ref="F738"/>
    <hyperlink r:id="rId434" ref="F739"/>
    <hyperlink r:id="rId435" ref="F740"/>
    <hyperlink r:id="rId436" ref="F741"/>
    <hyperlink r:id="rId437" ref="F742"/>
    <hyperlink r:id="rId438" ref="F743"/>
    <hyperlink r:id="rId439" ref="F745"/>
    <hyperlink r:id="rId440" ref="F746"/>
    <hyperlink r:id="rId441" ref="F748"/>
    <hyperlink r:id="rId442" ref="F749"/>
    <hyperlink r:id="rId443" ref="F751"/>
    <hyperlink r:id="rId444" ref="F752"/>
    <hyperlink r:id="rId445" ref="F753"/>
    <hyperlink r:id="rId446" ref="F754"/>
    <hyperlink r:id="rId447" ref="F755"/>
    <hyperlink r:id="rId448" ref="F756"/>
    <hyperlink r:id="rId449" ref="F758"/>
    <hyperlink r:id="rId450" ref="F759"/>
    <hyperlink r:id="rId451" ref="F761"/>
    <hyperlink r:id="rId452" ref="F762"/>
    <hyperlink r:id="rId453" ref="F763"/>
    <hyperlink r:id="rId454" ref="F765"/>
    <hyperlink r:id="rId455" ref="F767"/>
    <hyperlink r:id="rId456" ref="F768"/>
    <hyperlink r:id="rId457" ref="F770"/>
    <hyperlink r:id="rId458" ref="F772"/>
    <hyperlink r:id="rId459" ref="F773"/>
    <hyperlink r:id="rId460" ref="F774"/>
    <hyperlink r:id="rId461" ref="F776"/>
    <hyperlink r:id="rId462" ref="F777"/>
    <hyperlink r:id="rId463" ref="F778"/>
    <hyperlink r:id="rId464" ref="F780"/>
    <hyperlink r:id="rId465" ref="F782"/>
    <hyperlink r:id="rId466" ref="F784"/>
    <hyperlink r:id="rId467" ref="F786"/>
    <hyperlink r:id="rId468" ref="F787"/>
    <hyperlink r:id="rId469" ref="F788"/>
    <hyperlink r:id="rId470" ref="F789"/>
    <hyperlink r:id="rId471" ref="F791"/>
    <hyperlink r:id="rId472" ref="F793"/>
    <hyperlink r:id="rId473" ref="F794"/>
    <hyperlink r:id="rId474" ref="F795"/>
    <hyperlink r:id="rId475" ref="F796"/>
    <hyperlink r:id="rId476" ref="F798"/>
    <hyperlink r:id="rId477" ref="F800"/>
    <hyperlink r:id="rId478" ref="F801"/>
    <hyperlink r:id="rId479" ref="F803"/>
    <hyperlink r:id="rId480" ref="F805"/>
    <hyperlink r:id="rId481" ref="F807"/>
    <hyperlink r:id="rId482" ref="F809"/>
    <hyperlink r:id="rId483" ref="F810"/>
    <hyperlink r:id="rId484" ref="F812"/>
    <hyperlink r:id="rId485" ref="F813"/>
    <hyperlink r:id="rId486" ref="F815"/>
    <hyperlink r:id="rId487" ref="F817"/>
    <hyperlink r:id="rId488" ref="F818"/>
    <hyperlink r:id="rId489" ref="F820"/>
    <hyperlink r:id="rId490" ref="F822"/>
    <hyperlink r:id="rId491" ref="F823"/>
    <hyperlink r:id="rId492" ref="F824"/>
    <hyperlink r:id="rId493" ref="F825"/>
    <hyperlink r:id="rId494" ref="F827"/>
    <hyperlink r:id="rId495" ref="F829"/>
    <hyperlink r:id="rId496" ref="F831"/>
    <hyperlink r:id="rId497" ref="F833"/>
    <hyperlink r:id="rId498" ref="F834"/>
    <hyperlink r:id="rId499" ref="F836"/>
    <hyperlink r:id="rId500" ref="F838"/>
    <hyperlink r:id="rId501" ref="F839"/>
    <hyperlink r:id="rId502" ref="F840"/>
    <hyperlink r:id="rId503" ref="F842"/>
    <hyperlink r:id="rId504" ref="F843"/>
    <hyperlink r:id="rId505" ref="F844"/>
    <hyperlink r:id="rId506" ref="F845"/>
    <hyperlink r:id="rId507" ref="F846"/>
    <hyperlink r:id="rId508" ref="F848"/>
    <hyperlink r:id="rId509" ref="F850"/>
    <hyperlink r:id="rId510" ref="F852"/>
    <hyperlink r:id="rId511" ref="F854"/>
    <hyperlink r:id="rId512" ref="F856"/>
    <hyperlink r:id="rId513" ref="F858"/>
    <hyperlink r:id="rId514" ref="F860"/>
    <hyperlink r:id="rId515" ref="F861"/>
    <hyperlink r:id="rId516" ref="F863"/>
    <hyperlink r:id="rId517" ref="F865"/>
    <hyperlink r:id="rId518" ref="F867"/>
    <hyperlink r:id="rId519" ref="F869"/>
    <hyperlink r:id="rId520" ref="F871"/>
    <hyperlink r:id="rId521" ref="F873"/>
    <hyperlink r:id="rId522" ref="F875"/>
    <hyperlink r:id="rId523" ref="F877"/>
    <hyperlink r:id="rId524" ref="F878"/>
    <hyperlink r:id="rId525" ref="F880"/>
    <hyperlink r:id="rId526" ref="F882"/>
    <hyperlink r:id="rId527" ref="F884"/>
    <hyperlink r:id="rId528" ref="F886"/>
    <hyperlink r:id="rId529" ref="F888"/>
    <hyperlink r:id="rId530" ref="F890"/>
    <hyperlink r:id="rId531" ref="F891"/>
    <hyperlink r:id="rId532" ref="F893"/>
    <hyperlink r:id="rId533" ref="F895"/>
    <hyperlink r:id="rId534" ref="F897"/>
    <hyperlink r:id="rId535" ref="F899"/>
    <hyperlink r:id="rId536" ref="F901"/>
    <hyperlink r:id="rId537" ref="F903"/>
    <hyperlink r:id="rId538" ref="F905"/>
    <hyperlink r:id="rId539" ref="F907"/>
    <hyperlink r:id="rId540" ref="F909"/>
    <hyperlink r:id="rId541" ref="F911"/>
    <hyperlink r:id="rId542" ref="F913"/>
    <hyperlink r:id="rId543" ref="F915"/>
    <hyperlink r:id="rId544" ref="F917"/>
    <hyperlink r:id="rId545" ref="F918"/>
    <hyperlink r:id="rId546" ref="F920"/>
    <hyperlink r:id="rId547" ref="F921"/>
    <hyperlink r:id="rId548" ref="F922"/>
    <hyperlink r:id="rId549" ref="F923"/>
    <hyperlink r:id="rId550" ref="F925"/>
    <hyperlink r:id="rId551" ref="F926"/>
    <hyperlink r:id="rId552" ref="F928"/>
    <hyperlink r:id="rId553" ref="F930"/>
    <hyperlink r:id="rId554" ref="F931"/>
    <hyperlink r:id="rId555" ref="F932"/>
    <hyperlink r:id="rId556" ref="F934"/>
    <hyperlink r:id="rId557" ref="F935"/>
    <hyperlink r:id="rId558" ref="F937"/>
    <hyperlink r:id="rId559" ref="F939"/>
    <hyperlink r:id="rId560" ref="F940"/>
    <hyperlink r:id="rId561" ref="F941"/>
    <hyperlink r:id="rId562" ref="F943"/>
    <hyperlink r:id="rId563" ref="F944"/>
    <hyperlink r:id="rId564" ref="F945"/>
    <hyperlink r:id="rId565" ref="F946"/>
    <hyperlink r:id="rId566" ref="F947"/>
    <hyperlink r:id="rId567" ref="F949"/>
    <hyperlink r:id="rId568" ref="F950"/>
    <hyperlink r:id="rId569" ref="F952"/>
    <hyperlink r:id="rId570" ref="F954"/>
    <hyperlink r:id="rId571" ref="F956"/>
    <hyperlink r:id="rId572" ref="F958"/>
    <hyperlink r:id="rId573" ref="F959"/>
    <hyperlink r:id="rId574" ref="F960"/>
    <hyperlink r:id="rId575" ref="F962"/>
    <hyperlink r:id="rId576" ref="F963"/>
    <hyperlink r:id="rId577" ref="F964"/>
    <hyperlink r:id="rId578" ref="F966"/>
    <hyperlink r:id="rId579" ref="F968"/>
    <hyperlink r:id="rId580" ref="F969"/>
    <hyperlink r:id="rId581" ref="F971"/>
    <hyperlink r:id="rId582" ref="F972"/>
  </hyperlinks>
  <drawing r:id="rId58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5"/>
    <col customWidth="1" min="2" max="2" width="16.5"/>
    <col customWidth="1" min="3" max="3" width="11.88"/>
    <col customWidth="1" min="5" max="5" width="4.75"/>
    <col customWidth="1" min="6" max="6" width="6.75"/>
    <col hidden="1" min="7" max="7" width="12.63"/>
    <col customWidth="1" min="9" max="9" width="34.88"/>
    <col customWidth="1" min="11" max="11" width="13.88"/>
    <col customWidth="1" min="12" max="12" width="23.38"/>
  </cols>
  <sheetData>
    <row r="1">
      <c r="A1" s="3" t="str">
        <f>IFERROR(__xludf.DUMMYFUNCTION("IMPORTRANGE(""https://docs.google.com/spreadsheets/d/1sXXqIhTtG4qeOgm9YMfCSPuW8aofybzO2E8rTsv88M8/edit#gid=0"", ""Phone Calls!A1:Z550"")"),"Date/Time")</f>
        <v>Date/Time</v>
      </c>
      <c r="B1" s="3" t="str">
        <f>IFERROR(__xludf.DUMMYFUNCTION("""COMPUTED_VALUE"""),"Name")</f>
        <v>Name</v>
      </c>
      <c r="C1" s="3" t="str">
        <f>IFERROR(__xludf.DUMMYFUNCTION("""COMPUTED_VALUE"""),"Phone Number")</f>
        <v>Phone Number</v>
      </c>
      <c r="D1" s="3" t="str">
        <f>IFERROR(__xludf.DUMMYFUNCTION("""COMPUTED_VALUE"""),"City")</f>
        <v>City</v>
      </c>
      <c r="E1" s="3" t="str">
        <f>IFERROR(__xludf.DUMMYFUNCTION("""COMPUTED_VALUE"""),"State")</f>
        <v>State</v>
      </c>
      <c r="F1" s="3" t="str">
        <f>IFERROR(__xludf.DUMMYFUNCTION("""COMPUTED_VALUE"""),"Country")</f>
        <v>Country</v>
      </c>
      <c r="G1" s="3" t="str">
        <f>IFERROR(__xludf.DUMMYFUNCTION("""COMPUTED_VALUE"""),"Agent Number")</f>
        <v>Agent Number</v>
      </c>
      <c r="H1" s="3" t="str">
        <f>IFERROR(__xludf.DUMMYFUNCTION("""COMPUTED_VALUE"""),"Duration (seconds)")</f>
        <v>Duration (seconds)</v>
      </c>
      <c r="I1" s="3" t="str">
        <f>IFERROR(__xludf.DUMMYFUNCTION("""COMPUTED_VALUE"""),"Recording Url")</f>
        <v>Recording Url</v>
      </c>
      <c r="J1" s="3" t="str">
        <f>IFERROR(__xludf.DUMMYFUNCTION("""COMPUTED_VALUE"""),"Channel")</f>
        <v>Channel</v>
      </c>
      <c r="K1" s="3" t="str">
        <f>IFERROR(__xludf.DUMMYFUNCTION("""COMPUTED_VALUE"""),"Call Type")</f>
        <v>Call Type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</row>
    <row r="2">
      <c r="A2" s="8">
        <f>IFERROR(__xludf.DUMMYFUNCTION("""COMPUTED_VALUE"""),43868.47614583333)</f>
        <v>43868.47615</v>
      </c>
      <c r="B2" s="9" t="str">
        <f>IFERROR(__xludf.DUMMYFUNCTION("""COMPUTED_VALUE"""),"DIDEROT MARCELI")</f>
        <v>DIDEROT MARCELI</v>
      </c>
      <c r="C2" s="9">
        <f>IFERROR(__xludf.DUMMYFUNCTION("""COMPUTED_VALUE"""),1.9547734131E10)</f>
        <v>19547734131</v>
      </c>
      <c r="D2" s="9" t="str">
        <f>IFERROR(__xludf.DUMMYFUNCTION("""COMPUTED_VALUE"""),"Pompano Beach")</f>
        <v>Pompano Beach</v>
      </c>
      <c r="E2" s="9" t="str">
        <f>IFERROR(__xludf.DUMMYFUNCTION("""COMPUTED_VALUE"""),"FL")</f>
        <v>FL</v>
      </c>
      <c r="F2" s="9" t="str">
        <f>IFERROR(__xludf.DUMMYFUNCTION("""COMPUTED_VALUE"""),"US")</f>
        <v>US</v>
      </c>
      <c r="G2" s="9"/>
      <c r="H2" s="9" t="str">
        <f>IFERROR(__xludf.DUMMYFUNCTION("""COMPUTED_VALUE"""),"2m 11s")</f>
        <v>2m 11s</v>
      </c>
      <c r="I2" s="10" t="str">
        <f>IFERROR(__xludf.DUMMYFUNCTION("""COMPUTED_VALUE"""),"https://app.callrail.com/v2/a/951042498/calls/883686843/recording?access_key=7390b8e13cc5d4dfc471")</f>
        <v>https://app.callrail.com/v2/a/951042498/calls/883686843/recording?access_key=7390b8e13cc5d4dfc471</v>
      </c>
      <c r="J2" s="9" t="str">
        <f>IFERROR(__xludf.DUMMYFUNCTION("""COMPUTED_VALUE"""),"Google Ads")</f>
        <v>Google Ads</v>
      </c>
      <c r="K2" s="9" t="str">
        <f>IFERROR(__xludf.DUMMYFUNCTION("""COMPUTED_VALUE"""),"Plastic Surgeon")</f>
        <v>Plastic Surgeon</v>
      </c>
      <c r="L2" s="9"/>
      <c r="M2" s="9"/>
      <c r="N2" s="9"/>
      <c r="O2" s="9"/>
      <c r="P2" s="9"/>
      <c r="Q2" s="9"/>
      <c r="R2" s="9"/>
      <c r="S2" s="9"/>
      <c r="T2" s="9"/>
      <c r="U2" s="9"/>
    </row>
    <row r="3">
      <c r="A3" s="8">
        <f>IFERROR(__xludf.DUMMYFUNCTION("""COMPUTED_VALUE"""),43871.59564814815)</f>
        <v>43871.59565</v>
      </c>
      <c r="B3" s="9" t="str">
        <f>IFERROR(__xludf.DUMMYFUNCTION("""COMPUTED_VALUE"""),"MILAGRO ESPINAL")</f>
        <v>MILAGRO ESPINAL</v>
      </c>
      <c r="C3" s="9">
        <f>IFERROR(__xludf.DUMMYFUNCTION("""COMPUTED_VALUE"""),1.8564080333E10)</f>
        <v>18564080333</v>
      </c>
      <c r="D3" s="9" t="str">
        <f>IFERROR(__xludf.DUMMYFUNCTION("""COMPUTED_VALUE"""),"Camden")</f>
        <v>Camden</v>
      </c>
      <c r="E3" s="9" t="str">
        <f>IFERROR(__xludf.DUMMYFUNCTION("""COMPUTED_VALUE"""),"NJ")</f>
        <v>NJ</v>
      </c>
      <c r="F3" s="9" t="str">
        <f>IFERROR(__xludf.DUMMYFUNCTION("""COMPUTED_VALUE"""),"US")</f>
        <v>US</v>
      </c>
      <c r="G3" s="9"/>
      <c r="H3" s="9" t="str">
        <f>IFERROR(__xludf.DUMMYFUNCTION("""COMPUTED_VALUE"""),"8m 45s")</f>
        <v>8m 45s</v>
      </c>
      <c r="I3" s="10" t="str">
        <f>IFERROR(__xludf.DUMMYFUNCTION("""COMPUTED_VALUE"""),"https://app.callrail.com/v2/a/951042498/calls/343810468/recording?access_key=860861e53d597fd1999a")</f>
        <v>https://app.callrail.com/v2/a/951042498/calls/343810468/recording?access_key=860861e53d597fd1999a</v>
      </c>
      <c r="J3" s="9" t="str">
        <f>IFERROR(__xludf.DUMMYFUNCTION("""COMPUTED_VALUE"""),"Google Ads")</f>
        <v>Google Ads</v>
      </c>
      <c r="K3" s="9" t="str">
        <f>IFERROR(__xludf.DUMMYFUNCTION("""COMPUTED_VALUE"""),"Google Ads Maps")</f>
        <v>Google Ads Maps</v>
      </c>
      <c r="L3" s="9"/>
      <c r="M3" s="9"/>
      <c r="N3" s="9"/>
      <c r="O3" s="9"/>
      <c r="P3" s="9"/>
      <c r="Q3" s="9"/>
      <c r="R3" s="9"/>
      <c r="S3" s="9"/>
      <c r="T3" s="9"/>
      <c r="U3" s="9"/>
    </row>
    <row r="4">
      <c r="A4" s="8">
        <f>IFERROR(__xludf.DUMMYFUNCTION("""COMPUTED_VALUE"""),43872.776238425926)</f>
        <v>43872.77624</v>
      </c>
      <c r="B4" s="9" t="str">
        <f>IFERROR(__xludf.DUMMYFUNCTION("""COMPUTED_VALUE"""),"PHILADELPHI, PA")</f>
        <v>PHILADELPHI, PA</v>
      </c>
      <c r="C4" s="9">
        <f>IFERROR(__xludf.DUMMYFUNCTION("""COMPUTED_VALUE"""),1.2677699582E10)</f>
        <v>12677699582</v>
      </c>
      <c r="D4" s="9" t="str">
        <f>IFERROR(__xludf.DUMMYFUNCTION("""COMPUTED_VALUE"""),"Philadelphia")</f>
        <v>Philadelphia</v>
      </c>
      <c r="E4" s="9" t="str">
        <f>IFERROR(__xludf.DUMMYFUNCTION("""COMPUTED_VALUE"""),"PA")</f>
        <v>PA</v>
      </c>
      <c r="F4" s="9" t="str">
        <f>IFERROR(__xludf.DUMMYFUNCTION("""COMPUTED_VALUE"""),"US")</f>
        <v>US</v>
      </c>
      <c r="G4" s="9"/>
      <c r="H4" s="9" t="str">
        <f>IFERROR(__xludf.DUMMYFUNCTION("""COMPUTED_VALUE"""),"16s")</f>
        <v>16s</v>
      </c>
      <c r="I4" s="10" t="str">
        <f>IFERROR(__xludf.DUMMYFUNCTION("""COMPUTED_VALUE"""),"https://app.callrail.com/v2/a/951042498/calls/324561946/recording?access_key=6558af666599466741ed")</f>
        <v>https://app.callrail.com/v2/a/951042498/calls/324561946/recording?access_key=6558af666599466741ed</v>
      </c>
      <c r="J4" s="9" t="str">
        <f>IFERROR(__xludf.DUMMYFUNCTION("""COMPUTED_VALUE"""),"Google Ads")</f>
        <v>Google Ads</v>
      </c>
      <c r="K4" s="9" t="str">
        <f>IFERROR(__xludf.DUMMYFUNCTION("""COMPUTED_VALUE"""),"Plastic Surgeon")</f>
        <v>Plastic Surgeon</v>
      </c>
      <c r="L4" s="9"/>
      <c r="M4" s="9"/>
      <c r="N4" s="9"/>
      <c r="O4" s="9"/>
      <c r="P4" s="9"/>
      <c r="Q4" s="9"/>
      <c r="R4" s="9"/>
      <c r="S4" s="9"/>
      <c r="T4" s="9"/>
      <c r="U4" s="9"/>
    </row>
    <row r="5">
      <c r="A5" s="8">
        <f>IFERROR(__xludf.DUMMYFUNCTION("""COMPUTED_VALUE"""),43873.40876157407)</f>
        <v>43873.40876</v>
      </c>
      <c r="B5" s="9" t="str">
        <f>IFERROR(__xludf.DUMMYFUNCTION("""COMPUTED_VALUE"""),"CAREY ANDREA")</f>
        <v>CAREY ANDREA</v>
      </c>
      <c r="C5" s="9">
        <f>IFERROR(__xludf.DUMMYFUNCTION("""COMPUTED_VALUE"""),1.6098288415E10)</f>
        <v>16098288415</v>
      </c>
      <c r="D5" s="9" t="str">
        <f>IFERROR(__xludf.DUMMYFUNCTION("""COMPUTED_VALUE"""),"Haddon Heights")</f>
        <v>Haddon Heights</v>
      </c>
      <c r="E5" s="9" t="str">
        <f>IFERROR(__xludf.DUMMYFUNCTION("""COMPUTED_VALUE"""),"NJ")</f>
        <v>NJ</v>
      </c>
      <c r="F5" s="9" t="str">
        <f>IFERROR(__xludf.DUMMYFUNCTION("""COMPUTED_VALUE"""),"US")</f>
        <v>US</v>
      </c>
      <c r="G5" s="9"/>
      <c r="H5" s="9" t="str">
        <f>IFERROR(__xludf.DUMMYFUNCTION("""COMPUTED_VALUE"""),"2m 15s")</f>
        <v>2m 15s</v>
      </c>
      <c r="I5" s="10" t="str">
        <f>IFERROR(__xludf.DUMMYFUNCTION("""COMPUTED_VALUE"""),"https://app.callrail.com/v2/a/951042498/calls/670613904/recording?access_key=d8cd5c2a70367e38c02d")</f>
        <v>https://app.callrail.com/v2/a/951042498/calls/670613904/recording?access_key=d8cd5c2a70367e38c02d</v>
      </c>
      <c r="J5" s="9" t="str">
        <f>IFERROR(__xludf.DUMMYFUNCTION("""COMPUTED_VALUE"""),"Google Ads")</f>
        <v>Google Ads</v>
      </c>
      <c r="K5" s="9" t="str">
        <f>IFERROR(__xludf.DUMMYFUNCTION("""COMPUTED_VALUE"""),"Plastic Surgeon")</f>
        <v>Plastic Surgeon</v>
      </c>
      <c r="L5" s="9"/>
      <c r="M5" s="9"/>
      <c r="N5" s="9"/>
      <c r="O5" s="9"/>
      <c r="P5" s="9"/>
      <c r="Q5" s="9"/>
      <c r="R5" s="9"/>
      <c r="S5" s="9"/>
      <c r="T5" s="9"/>
      <c r="U5" s="9"/>
    </row>
    <row r="6">
      <c r="A6" s="8">
        <f>IFERROR(__xludf.DUMMYFUNCTION("""COMPUTED_VALUE"""),43874.66847222222)</f>
        <v>43874.66847</v>
      </c>
      <c r="B6" s="9" t="str">
        <f>IFERROR(__xludf.DUMMYFUNCTION("""COMPUTED_VALUE"""),"HABIB,REMON")</f>
        <v>HABIB,REMON</v>
      </c>
      <c r="C6" s="9">
        <f>IFERROR(__xludf.DUMMYFUNCTION("""COMPUTED_VALUE"""),1.2672070734E10)</f>
        <v>12672070734</v>
      </c>
      <c r="D6" s="9" t="str">
        <f>IFERROR(__xludf.DUMMYFUNCTION("""COMPUTED_VALUE"""),"Philadelphia")</f>
        <v>Philadelphia</v>
      </c>
      <c r="E6" s="9" t="str">
        <f>IFERROR(__xludf.DUMMYFUNCTION("""COMPUTED_VALUE"""),"PA")</f>
        <v>PA</v>
      </c>
      <c r="F6" s="9" t="str">
        <f>IFERROR(__xludf.DUMMYFUNCTION("""COMPUTED_VALUE"""),"US")</f>
        <v>US</v>
      </c>
      <c r="G6" s="9"/>
      <c r="H6" s="9" t="str">
        <f>IFERROR(__xludf.DUMMYFUNCTION("""COMPUTED_VALUE"""),"1m 9s")</f>
        <v>1m 9s</v>
      </c>
      <c r="I6" s="10" t="str">
        <f>IFERROR(__xludf.DUMMYFUNCTION("""COMPUTED_VALUE"""),"https://app.callrail.com/v2/a/951042498/calls/403577366/recording?access_key=9a7ea48702aab4fd4e80")</f>
        <v>https://app.callrail.com/v2/a/951042498/calls/403577366/recording?access_key=9a7ea48702aab4fd4e80</v>
      </c>
      <c r="J6" s="9" t="str">
        <f>IFERROR(__xludf.DUMMYFUNCTION("""COMPUTED_VALUE"""),"Google Ads")</f>
        <v>Google Ads</v>
      </c>
      <c r="K6" s="9" t="str">
        <f>IFERROR(__xludf.DUMMYFUNCTION("""COMPUTED_VALUE"""),"Plastic Surgeon")</f>
        <v>Plastic Surgeon</v>
      </c>
      <c r="L6" s="9"/>
      <c r="M6" s="9"/>
      <c r="N6" s="9"/>
      <c r="O6" s="9"/>
      <c r="P6" s="9"/>
      <c r="Q6" s="9"/>
      <c r="R6" s="9"/>
      <c r="S6" s="9"/>
      <c r="T6" s="9"/>
      <c r="U6" s="9"/>
    </row>
    <row r="7">
      <c r="A7" s="8">
        <f>IFERROR(__xludf.DUMMYFUNCTION("""COMPUTED_VALUE"""),43875.46236111111)</f>
        <v>43875.46236</v>
      </c>
      <c r="B7" s="9" t="str">
        <f>IFERROR(__xludf.DUMMYFUNCTION("""COMPUTED_VALUE"""),"DESPINA TSILIKA")</f>
        <v>DESPINA TSILIKA</v>
      </c>
      <c r="C7" s="9">
        <f>IFERROR(__xludf.DUMMYFUNCTION("""COMPUTED_VALUE"""),1.2015759034E10)</f>
        <v>12015759034</v>
      </c>
      <c r="D7" s="9" t="str">
        <f>IFERROR(__xludf.DUMMYFUNCTION("""COMPUTED_VALUE"""),"Hackensack")</f>
        <v>Hackensack</v>
      </c>
      <c r="E7" s="9" t="str">
        <f>IFERROR(__xludf.DUMMYFUNCTION("""COMPUTED_VALUE"""),"NJ")</f>
        <v>NJ</v>
      </c>
      <c r="F7" s="9" t="str">
        <f>IFERROR(__xludf.DUMMYFUNCTION("""COMPUTED_VALUE"""),"US")</f>
        <v>US</v>
      </c>
      <c r="G7" s="9"/>
      <c r="H7" s="9" t="str">
        <f>IFERROR(__xludf.DUMMYFUNCTION("""COMPUTED_VALUE"""),"(abandoned)")</f>
        <v>(abandoned)</v>
      </c>
      <c r="I7" s="9"/>
      <c r="J7" s="9" t="str">
        <f>IFERROR(__xludf.DUMMYFUNCTION("""COMPUTED_VALUE"""),"Google Ads")</f>
        <v>Google Ads</v>
      </c>
      <c r="K7" s="9" t="str">
        <f>IFERROR(__xludf.DUMMYFUNCTION("""COMPUTED_VALUE"""),"Google Ads Maps")</f>
        <v>Google Ads Maps</v>
      </c>
      <c r="L7" s="9"/>
      <c r="M7" s="9"/>
      <c r="N7" s="9"/>
      <c r="O7" s="9"/>
      <c r="P7" s="9"/>
      <c r="Q7" s="9"/>
      <c r="R7" s="9"/>
      <c r="S7" s="9"/>
      <c r="T7" s="9"/>
      <c r="U7" s="9"/>
    </row>
    <row r="8">
      <c r="A8" s="8">
        <f>IFERROR(__xludf.DUMMYFUNCTION("""COMPUTED_VALUE"""),43875.462534722225)</f>
        <v>43875.46253</v>
      </c>
      <c r="B8" s="9" t="str">
        <f>IFERROR(__xludf.DUMMYFUNCTION("""COMPUTED_VALUE"""),"DESPINA TSILIKA")</f>
        <v>DESPINA TSILIKA</v>
      </c>
      <c r="C8" s="9">
        <f>IFERROR(__xludf.DUMMYFUNCTION("""COMPUTED_VALUE"""),1.2015759034E10)</f>
        <v>12015759034</v>
      </c>
      <c r="D8" s="9" t="str">
        <f>IFERROR(__xludf.DUMMYFUNCTION("""COMPUTED_VALUE"""),"Hackensack")</f>
        <v>Hackensack</v>
      </c>
      <c r="E8" s="9" t="str">
        <f>IFERROR(__xludf.DUMMYFUNCTION("""COMPUTED_VALUE"""),"NJ")</f>
        <v>NJ</v>
      </c>
      <c r="F8" s="9" t="str">
        <f>IFERROR(__xludf.DUMMYFUNCTION("""COMPUTED_VALUE"""),"US")</f>
        <v>US</v>
      </c>
      <c r="G8" s="9"/>
      <c r="H8" s="9" t="str">
        <f>IFERROR(__xludf.DUMMYFUNCTION("""COMPUTED_VALUE"""),"(abandoned)")</f>
        <v>(abandoned)</v>
      </c>
      <c r="I8" s="9"/>
      <c r="J8" s="9" t="str">
        <f>IFERROR(__xludf.DUMMYFUNCTION("""COMPUTED_VALUE"""),"Google Ads")</f>
        <v>Google Ads</v>
      </c>
      <c r="K8" s="9" t="str">
        <f>IFERROR(__xludf.DUMMYFUNCTION("""COMPUTED_VALUE"""),"Google Ads Maps")</f>
        <v>Google Ads Maps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>
      <c r="A9" s="8">
        <f>IFERROR(__xludf.DUMMYFUNCTION("""COMPUTED_VALUE"""),43875.462858796294)</f>
        <v>43875.46286</v>
      </c>
      <c r="B9" s="9" t="str">
        <f>IFERROR(__xludf.DUMMYFUNCTION("""COMPUTED_VALUE"""),"DESPINA TSILIKA")</f>
        <v>DESPINA TSILIKA</v>
      </c>
      <c r="C9" s="9">
        <f>IFERROR(__xludf.DUMMYFUNCTION("""COMPUTED_VALUE"""),1.2015759034E10)</f>
        <v>12015759034</v>
      </c>
      <c r="D9" s="9" t="str">
        <f>IFERROR(__xludf.DUMMYFUNCTION("""COMPUTED_VALUE"""),"Hackensack")</f>
        <v>Hackensack</v>
      </c>
      <c r="E9" s="9" t="str">
        <f>IFERROR(__xludf.DUMMYFUNCTION("""COMPUTED_VALUE"""),"NJ")</f>
        <v>NJ</v>
      </c>
      <c r="F9" s="9" t="str">
        <f>IFERROR(__xludf.DUMMYFUNCTION("""COMPUTED_VALUE"""),"US")</f>
        <v>US</v>
      </c>
      <c r="G9" s="9"/>
      <c r="H9" s="9" t="str">
        <f>IFERROR(__xludf.DUMMYFUNCTION("""COMPUTED_VALUE"""),"5m 6s")</f>
        <v>5m 6s</v>
      </c>
      <c r="I9" s="10" t="str">
        <f>IFERROR(__xludf.DUMMYFUNCTION("""COMPUTED_VALUE"""),"https://app.callrail.com/v2/a/951042498/calls/772743941/recording?access_key=ab92b165c143907ea16b")</f>
        <v>https://app.callrail.com/v2/a/951042498/calls/772743941/recording?access_key=ab92b165c143907ea16b</v>
      </c>
      <c r="J9" s="9" t="str">
        <f>IFERROR(__xludf.DUMMYFUNCTION("""COMPUTED_VALUE"""),"Google Ads")</f>
        <v>Google Ads</v>
      </c>
      <c r="K9" s="9" t="str">
        <f>IFERROR(__xludf.DUMMYFUNCTION("""COMPUTED_VALUE"""),"Google Ads Maps")</f>
        <v>Google Ads Maps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>
      <c r="A10" s="8">
        <f>IFERROR(__xludf.DUMMYFUNCTION("""COMPUTED_VALUE"""),43875.62619212963)</f>
        <v>43875.62619</v>
      </c>
      <c r="B10" s="9" t="str">
        <f>IFERROR(__xludf.DUMMYFUNCTION("""COMPUTED_VALUE"""),"LEAONA HIBBERT")</f>
        <v>LEAONA HIBBERT</v>
      </c>
      <c r="C10" s="9">
        <f>IFERROR(__xludf.DUMMYFUNCTION("""COMPUTED_VALUE"""),1.6092387363E10)</f>
        <v>16092387363</v>
      </c>
      <c r="D10" s="9" t="str">
        <f>IFERROR(__xludf.DUMMYFUNCTION("""COMPUTED_VALUE"""),"Haddon Heights")</f>
        <v>Haddon Heights</v>
      </c>
      <c r="E10" s="9" t="str">
        <f>IFERROR(__xludf.DUMMYFUNCTION("""COMPUTED_VALUE"""),"NJ")</f>
        <v>NJ</v>
      </c>
      <c r="F10" s="9" t="str">
        <f>IFERROR(__xludf.DUMMYFUNCTION("""COMPUTED_VALUE"""),"US")</f>
        <v>US</v>
      </c>
      <c r="G10" s="9"/>
      <c r="H10" s="9" t="str">
        <f>IFERROR(__xludf.DUMMYFUNCTION("""COMPUTED_VALUE"""),"19s")</f>
        <v>19s</v>
      </c>
      <c r="I10" s="10" t="str">
        <f>IFERROR(__xludf.DUMMYFUNCTION("""COMPUTED_VALUE"""),"https://app.callrail.com/v2/a/951042498/calls/412446600/recording?access_key=90ecd12110053785cf13")</f>
        <v>https://app.callrail.com/v2/a/951042498/calls/412446600/recording?access_key=90ecd12110053785cf13</v>
      </c>
      <c r="J10" s="9" t="str">
        <f>IFERROR(__xludf.DUMMYFUNCTION("""COMPUTED_VALUE"""),"Google Ads")</f>
        <v>Google Ads</v>
      </c>
      <c r="K10" s="9" t="str">
        <f>IFERROR(__xludf.DUMMYFUNCTION("""COMPUTED_VALUE"""),"Google Ads Maps")</f>
        <v>Google Ads Maps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>
      <c r="A11" s="8">
        <f>IFERROR(__xludf.DUMMYFUNCTION("""COMPUTED_VALUE"""),43875.66333333333)</f>
        <v>43875.66333</v>
      </c>
      <c r="B11" s="9" t="str">
        <f>IFERROR(__xludf.DUMMYFUNCTION("""COMPUTED_VALUE"""),"LISS ABBY")</f>
        <v>LISS ABBY</v>
      </c>
      <c r="C11" s="9">
        <f>IFERROR(__xludf.DUMMYFUNCTION("""COMPUTED_VALUE"""),1.6099226959E10)</f>
        <v>16099226959</v>
      </c>
      <c r="D11" s="9" t="str">
        <f>IFERROR(__xludf.DUMMYFUNCTION("""COMPUTED_VALUE"""),"Haddon Heights")</f>
        <v>Haddon Heights</v>
      </c>
      <c r="E11" s="9" t="str">
        <f>IFERROR(__xludf.DUMMYFUNCTION("""COMPUTED_VALUE"""),"NJ")</f>
        <v>NJ</v>
      </c>
      <c r="F11" s="9" t="str">
        <f>IFERROR(__xludf.DUMMYFUNCTION("""COMPUTED_VALUE"""),"US")</f>
        <v>US</v>
      </c>
      <c r="G11" s="9"/>
      <c r="H11" s="9" t="str">
        <f>IFERROR(__xludf.DUMMYFUNCTION("""COMPUTED_VALUE"""),"1m 39s")</f>
        <v>1m 39s</v>
      </c>
      <c r="I11" s="10" t="str">
        <f>IFERROR(__xludf.DUMMYFUNCTION("""COMPUTED_VALUE"""),"https://app.callrail.com/v2/a/951042498/calls/219847058/recording?access_key=6ed34602facdde0b315f")</f>
        <v>https://app.callrail.com/v2/a/951042498/calls/219847058/recording?access_key=6ed34602facdde0b315f</v>
      </c>
      <c r="J11" s="9" t="str">
        <f>IFERROR(__xludf.DUMMYFUNCTION("""COMPUTED_VALUE"""),"Google Ads")</f>
        <v>Google Ads</v>
      </c>
      <c r="K11" s="9" t="str">
        <f>IFERROR(__xludf.DUMMYFUNCTION("""COMPUTED_VALUE"""),"Plastic Surgeon")</f>
        <v>Plastic Surgeon</v>
      </c>
      <c r="L11" s="9"/>
      <c r="M11" s="9"/>
      <c r="N11" s="9"/>
      <c r="O11" s="9"/>
      <c r="P11" s="9"/>
      <c r="Q11" s="9"/>
      <c r="R11" s="9"/>
      <c r="S11" s="9"/>
      <c r="T11" s="9"/>
      <c r="U11" s="9"/>
    </row>
    <row r="12">
      <c r="A12" s="8">
        <f>IFERROR(__xludf.DUMMYFUNCTION("""COMPUTED_VALUE"""),43878.6340162037)</f>
        <v>43878.63402</v>
      </c>
      <c r="B12" s="9" t="str">
        <f>IFERROR(__xludf.DUMMYFUNCTION("""COMPUTED_VALUE"""),"HAMPTON BH")</f>
        <v>HAMPTON BH</v>
      </c>
      <c r="C12" s="9">
        <f>IFERROR(__xludf.DUMMYFUNCTION("""COMPUTED_VALUE"""),1.609267903E10)</f>
        <v>16092679030</v>
      </c>
      <c r="D12" s="9" t="str">
        <f>IFERROR(__xludf.DUMMYFUNCTION("""COMPUTED_VALUE"""),"Mount Holly")</f>
        <v>Mount Holly</v>
      </c>
      <c r="E12" s="9" t="str">
        <f>IFERROR(__xludf.DUMMYFUNCTION("""COMPUTED_VALUE"""),"NJ")</f>
        <v>NJ</v>
      </c>
      <c r="F12" s="9" t="str">
        <f>IFERROR(__xludf.DUMMYFUNCTION("""COMPUTED_VALUE"""),"US")</f>
        <v>US</v>
      </c>
      <c r="G12" s="9"/>
      <c r="H12" s="9" t="str">
        <f>IFERROR(__xludf.DUMMYFUNCTION("""COMPUTED_VALUE"""),"1m 38s")</f>
        <v>1m 38s</v>
      </c>
      <c r="I12" s="10" t="str">
        <f>IFERROR(__xludf.DUMMYFUNCTION("""COMPUTED_VALUE"""),"https://app.callrail.com/v2/a/951042498/calls/594595615/recording?access_key=ee9642d5f22c16e0fa5c")</f>
        <v>https://app.callrail.com/v2/a/951042498/calls/594595615/recording?access_key=ee9642d5f22c16e0fa5c</v>
      </c>
      <c r="J12" s="9" t="str">
        <f>IFERROR(__xludf.DUMMYFUNCTION("""COMPUTED_VALUE"""),"Google Ads")</f>
        <v>Google Ads</v>
      </c>
      <c r="K12" s="9" t="str">
        <f>IFERROR(__xludf.DUMMYFUNCTION("""COMPUTED_VALUE"""),"Plastic Surgeon")</f>
        <v>Plastic Surgeon</v>
      </c>
      <c r="L12" s="9"/>
      <c r="M12" s="9"/>
      <c r="N12" s="9"/>
      <c r="O12" s="9"/>
      <c r="P12" s="9"/>
      <c r="Q12" s="9"/>
      <c r="R12" s="9"/>
      <c r="S12" s="9"/>
      <c r="T12" s="9"/>
      <c r="U12" s="9"/>
    </row>
    <row r="13">
      <c r="A13" s="8">
        <f>IFERROR(__xludf.DUMMYFUNCTION("""COMPUTED_VALUE"""),43878.63673611111)</f>
        <v>43878.63674</v>
      </c>
      <c r="B13" s="9" t="str">
        <f>IFERROR(__xludf.DUMMYFUNCTION("""COMPUTED_VALUE"""),"MCFARLAND KATHI")</f>
        <v>MCFARLAND KATHI</v>
      </c>
      <c r="C13" s="9">
        <f>IFERROR(__xludf.DUMMYFUNCTION("""COMPUTED_VALUE"""),1.6098659428E10)</f>
        <v>16098659428</v>
      </c>
      <c r="D13" s="9" t="str">
        <f>IFERROR(__xludf.DUMMYFUNCTION("""COMPUTED_VALUE"""),"Princeton")</f>
        <v>Princeton</v>
      </c>
      <c r="E13" s="9" t="str">
        <f>IFERROR(__xludf.DUMMYFUNCTION("""COMPUTED_VALUE"""),"NJ")</f>
        <v>NJ</v>
      </c>
      <c r="F13" s="9" t="str">
        <f>IFERROR(__xludf.DUMMYFUNCTION("""COMPUTED_VALUE"""),"US")</f>
        <v>US</v>
      </c>
      <c r="G13" s="9"/>
      <c r="H13" s="9" t="str">
        <f>IFERROR(__xludf.DUMMYFUNCTION("""COMPUTED_VALUE"""),"11m 44s")</f>
        <v>11m 44s</v>
      </c>
      <c r="I13" s="10" t="str">
        <f>IFERROR(__xludf.DUMMYFUNCTION("""COMPUTED_VALUE"""),"https://app.callrail.com/v2/a/951042498/calls/416394319/recording?access_key=30d0f77201eb5c7fa9db")</f>
        <v>https://app.callrail.com/v2/a/951042498/calls/416394319/recording?access_key=30d0f77201eb5c7fa9db</v>
      </c>
      <c r="J13" s="9" t="str">
        <f>IFERROR(__xludf.DUMMYFUNCTION("""COMPUTED_VALUE"""),"Google Ads")</f>
        <v>Google Ads</v>
      </c>
      <c r="K13" s="9" t="str">
        <f>IFERROR(__xludf.DUMMYFUNCTION("""COMPUTED_VALUE"""),"Plastic Surgeon")</f>
        <v>Plastic Surgeon</v>
      </c>
      <c r="L13" s="9"/>
      <c r="M13" s="9"/>
      <c r="N13" s="9"/>
      <c r="O13" s="9"/>
      <c r="P13" s="9"/>
      <c r="Q13" s="9"/>
      <c r="R13" s="9"/>
      <c r="S13" s="9"/>
      <c r="T13" s="9"/>
      <c r="U13" s="9"/>
    </row>
    <row r="14">
      <c r="A14" s="8">
        <f>IFERROR(__xludf.DUMMYFUNCTION("""COMPUTED_VALUE"""),43879.402592592596)</f>
        <v>43879.40259</v>
      </c>
      <c r="B14" s="9" t="str">
        <f>IFERROR(__xludf.DUMMYFUNCTION("""COMPUTED_VALUE"""),"ANDREA SMULL")</f>
        <v>ANDREA SMULL</v>
      </c>
      <c r="C14" s="9">
        <f>IFERROR(__xludf.DUMMYFUNCTION("""COMPUTED_VALUE"""),1.6093139831E10)</f>
        <v>16093139831</v>
      </c>
      <c r="D14" s="9" t="str">
        <f>IFERROR(__xludf.DUMMYFUNCTION("""COMPUTED_VALUE"""),"Haddon Heights")</f>
        <v>Haddon Heights</v>
      </c>
      <c r="E14" s="9" t="str">
        <f>IFERROR(__xludf.DUMMYFUNCTION("""COMPUTED_VALUE"""),"NJ")</f>
        <v>NJ</v>
      </c>
      <c r="F14" s="9" t="str">
        <f>IFERROR(__xludf.DUMMYFUNCTION("""COMPUTED_VALUE"""),"US")</f>
        <v>US</v>
      </c>
      <c r="G14" s="9"/>
      <c r="H14" s="9" t="str">
        <f>IFERROR(__xludf.DUMMYFUNCTION("""COMPUTED_VALUE"""),"1m 14s")</f>
        <v>1m 14s</v>
      </c>
      <c r="I14" s="10" t="str">
        <f>IFERROR(__xludf.DUMMYFUNCTION("""COMPUTED_VALUE"""),"https://app.callrail.com/v2/a/951042498/calls/405098594/recording?access_key=909c7691f7bd546cfd23")</f>
        <v>https://app.callrail.com/v2/a/951042498/calls/405098594/recording?access_key=909c7691f7bd546cfd23</v>
      </c>
      <c r="J14" s="9" t="str">
        <f>IFERROR(__xludf.DUMMYFUNCTION("""COMPUTED_VALUE"""),"Google Ads")</f>
        <v>Google Ads</v>
      </c>
      <c r="K14" s="9" t="str">
        <f>IFERROR(__xludf.DUMMYFUNCTION("""COMPUTED_VALUE"""),"Google Ads Maps")</f>
        <v>Google Ads Maps</v>
      </c>
      <c r="L14" s="9"/>
      <c r="M14" s="9"/>
      <c r="N14" s="9"/>
      <c r="O14" s="9"/>
      <c r="P14" s="9"/>
      <c r="Q14" s="9"/>
      <c r="R14" s="9"/>
      <c r="S14" s="9"/>
      <c r="T14" s="9"/>
      <c r="U14" s="9"/>
    </row>
    <row r="15">
      <c r="A15" s="8">
        <f>IFERROR(__xludf.DUMMYFUNCTION("""COMPUTED_VALUE"""),43882.58253472222)</f>
        <v>43882.58253</v>
      </c>
      <c r="B15" s="9" t="str">
        <f>IFERROR(__xludf.DUMMYFUNCTION("""COMPUTED_VALUE"""),"TRENTON, NJ")</f>
        <v>TRENTON, NJ</v>
      </c>
      <c r="C15" s="9">
        <f>IFERROR(__xludf.DUMMYFUNCTION("""COMPUTED_VALUE"""),1.6094626548E10)</f>
        <v>16094626548</v>
      </c>
      <c r="D15" s="9" t="str">
        <f>IFERROR(__xludf.DUMMYFUNCTION("""COMPUTED_VALUE"""),"Trenton")</f>
        <v>Trenton</v>
      </c>
      <c r="E15" s="9" t="str">
        <f>IFERROR(__xludf.DUMMYFUNCTION("""COMPUTED_VALUE"""),"NJ")</f>
        <v>NJ</v>
      </c>
      <c r="F15" s="9" t="str">
        <f>IFERROR(__xludf.DUMMYFUNCTION("""COMPUTED_VALUE"""),"US")</f>
        <v>US</v>
      </c>
      <c r="G15" s="9"/>
      <c r="H15" s="9" t="str">
        <f>IFERROR(__xludf.DUMMYFUNCTION("""COMPUTED_VALUE"""),"1m 11s")</f>
        <v>1m 11s</v>
      </c>
      <c r="I15" s="10" t="str">
        <f>IFERROR(__xludf.DUMMYFUNCTION("""COMPUTED_VALUE"""),"https://app.callrail.com/v2/a/951042498/calls/651307793/recording?access_key=9c245375dbc6bfc8bc0c")</f>
        <v>https://app.callrail.com/v2/a/951042498/calls/651307793/recording?access_key=9c245375dbc6bfc8bc0c</v>
      </c>
      <c r="J15" s="9" t="str">
        <f>IFERROR(__xludf.DUMMYFUNCTION("""COMPUTED_VALUE"""),"Google Ads")</f>
        <v>Google Ads</v>
      </c>
      <c r="K15" s="9" t="str">
        <f>IFERROR(__xludf.DUMMYFUNCTION("""COMPUTED_VALUE"""),"Plastic Surgeon")</f>
        <v>Plastic Surgeon</v>
      </c>
      <c r="L15" s="9"/>
      <c r="M15" s="9"/>
      <c r="N15" s="9"/>
      <c r="O15" s="9"/>
      <c r="P15" s="9"/>
      <c r="Q15" s="9"/>
      <c r="R15" s="9"/>
      <c r="S15" s="9"/>
      <c r="T15" s="9"/>
      <c r="U15" s="9"/>
    </row>
    <row r="16">
      <c r="A16" s="8">
        <f>IFERROR(__xludf.DUMMYFUNCTION("""COMPUTED_VALUE"""),43894.43361111111)</f>
        <v>43894.43361</v>
      </c>
      <c r="B16" s="9" t="str">
        <f>IFERROR(__xludf.DUMMYFUNCTION("""COMPUTED_VALUE"""),"DAWN THOMPSON")</f>
        <v>DAWN THOMPSON</v>
      </c>
      <c r="C16" s="9">
        <f>IFERROR(__xludf.DUMMYFUNCTION("""COMPUTED_VALUE"""),1.8568700882E10)</f>
        <v>18568700882</v>
      </c>
      <c r="D16" s="9" t="str">
        <f>IFERROR(__xludf.DUMMYFUNCTION("""COMPUTED_VALUE"""),"Camden")</f>
        <v>Camden</v>
      </c>
      <c r="E16" s="9" t="str">
        <f>IFERROR(__xludf.DUMMYFUNCTION("""COMPUTED_VALUE"""),"NJ")</f>
        <v>NJ</v>
      </c>
      <c r="F16" s="9" t="str">
        <f>IFERROR(__xludf.DUMMYFUNCTION("""COMPUTED_VALUE"""),"US")</f>
        <v>US</v>
      </c>
      <c r="G16" s="9"/>
      <c r="H16" s="9" t="str">
        <f>IFERROR(__xludf.DUMMYFUNCTION("""COMPUTED_VALUE"""),"1m 6s")</f>
        <v>1m 6s</v>
      </c>
      <c r="I16" s="10" t="str">
        <f>IFERROR(__xludf.DUMMYFUNCTION("""COMPUTED_VALUE"""),"https://app.callrail.com/v2/a/951042498/calls/CALb5406775bd324d89ba3cc80146bae5a5/recording?access_key=79b0b6aa4568f05d4e23")</f>
        <v>https://app.callrail.com/v2/a/951042498/calls/CALb5406775bd324d89ba3cc80146bae5a5/recording?access_key=79b0b6aa4568f05d4e23</v>
      </c>
      <c r="J16" s="9" t="str">
        <f>IFERROR(__xludf.DUMMYFUNCTION("""COMPUTED_VALUE"""),"Google Ads")</f>
        <v>Google Ads</v>
      </c>
      <c r="K16" s="9" t="str">
        <f>IFERROR(__xludf.DUMMYFUNCTION("""COMPUTED_VALUE"""),"Plastic Surgeon")</f>
        <v>Plastic Surgeon</v>
      </c>
      <c r="L16" s="9"/>
      <c r="M16" s="9"/>
      <c r="N16" s="9"/>
      <c r="O16" s="9"/>
      <c r="P16" s="9"/>
      <c r="Q16" s="9"/>
      <c r="R16" s="9"/>
      <c r="S16" s="9"/>
      <c r="T16" s="9"/>
      <c r="U16" s="9"/>
    </row>
    <row r="17">
      <c r="A17" s="8">
        <f>IFERROR(__xludf.DUMMYFUNCTION("""COMPUTED_VALUE"""),43895.40127314815)</f>
        <v>43895.40127</v>
      </c>
      <c r="B17" s="9" t="str">
        <f>IFERROR(__xludf.DUMMYFUNCTION("""COMPUTED_VALUE"""),"JACQUELINE THOM")</f>
        <v>JACQUELINE THOM</v>
      </c>
      <c r="C17" s="9">
        <f>IFERROR(__xludf.DUMMYFUNCTION("""COMPUTED_VALUE"""),1.8563832091E10)</f>
        <v>18563832091</v>
      </c>
      <c r="D17" s="9" t="str">
        <f>IFERROR(__xludf.DUMMYFUNCTION("""COMPUTED_VALUE"""),"Camden")</f>
        <v>Camden</v>
      </c>
      <c r="E17" s="9" t="str">
        <f>IFERROR(__xludf.DUMMYFUNCTION("""COMPUTED_VALUE"""),"NJ")</f>
        <v>NJ</v>
      </c>
      <c r="F17" s="9" t="str">
        <f>IFERROR(__xludf.DUMMYFUNCTION("""COMPUTED_VALUE"""),"US")</f>
        <v>US</v>
      </c>
      <c r="G17" s="9"/>
      <c r="H17" s="9" t="str">
        <f>IFERROR(__xludf.DUMMYFUNCTION("""COMPUTED_VALUE"""),"5m 35s")</f>
        <v>5m 35s</v>
      </c>
      <c r="I17" s="10" t="str">
        <f>IFERROR(__xludf.DUMMYFUNCTION("""COMPUTED_VALUE"""),"https://app.callrail.com/v2/a/951042498/calls/CALc7d3df2431c749f2a4b0279ebf3c8e6a/recording?access_key=807b5c89254811aa0eea")</f>
        <v>https://app.callrail.com/v2/a/951042498/calls/CALc7d3df2431c749f2a4b0279ebf3c8e6a/recording?access_key=807b5c89254811aa0eea</v>
      </c>
      <c r="J17" s="9" t="str">
        <f>IFERROR(__xludf.DUMMYFUNCTION("""COMPUTED_VALUE"""),"Google Ads")</f>
        <v>Google Ads</v>
      </c>
      <c r="K17" s="9" t="str">
        <f>IFERROR(__xludf.DUMMYFUNCTION("""COMPUTED_VALUE"""),"Plastic Surgeon")</f>
        <v>Plastic Surgeon</v>
      </c>
      <c r="L17" s="9"/>
      <c r="M17" s="9"/>
      <c r="N17" s="9"/>
      <c r="O17" s="9"/>
      <c r="P17" s="9"/>
      <c r="Q17" s="9"/>
      <c r="R17" s="9"/>
      <c r="S17" s="9"/>
      <c r="T17" s="9"/>
      <c r="U17" s="9"/>
    </row>
    <row r="18">
      <c r="A18" s="8">
        <f>IFERROR(__xludf.DUMMYFUNCTION("""COMPUTED_VALUE"""),43895.60068287037)</f>
        <v>43895.60068</v>
      </c>
      <c r="B18" s="9" t="str">
        <f>IFERROR(__xludf.DUMMYFUNCTION("""COMPUTED_VALUE"""),"JACQUELINE THOM")</f>
        <v>JACQUELINE THOM</v>
      </c>
      <c r="C18" s="9">
        <f>IFERROR(__xludf.DUMMYFUNCTION("""COMPUTED_VALUE"""),1.8563832091E10)</f>
        <v>18563832091</v>
      </c>
      <c r="D18" s="9" t="str">
        <f>IFERROR(__xludf.DUMMYFUNCTION("""COMPUTED_VALUE"""),"Camden")</f>
        <v>Camden</v>
      </c>
      <c r="E18" s="9" t="str">
        <f>IFERROR(__xludf.DUMMYFUNCTION("""COMPUTED_VALUE"""),"NJ")</f>
        <v>NJ</v>
      </c>
      <c r="F18" s="9" t="str">
        <f>IFERROR(__xludf.DUMMYFUNCTION("""COMPUTED_VALUE"""),"US")</f>
        <v>US</v>
      </c>
      <c r="G18" s="9"/>
      <c r="H18" s="9" t="str">
        <f>IFERROR(__xludf.DUMMYFUNCTION("""COMPUTED_VALUE"""),"28s")</f>
        <v>28s</v>
      </c>
      <c r="I18" s="10" t="str">
        <f>IFERROR(__xludf.DUMMYFUNCTION("""COMPUTED_VALUE"""),"https://app.callrail.com/v2/a/951042498/calls/CAL2b659844795d47a993af9a93bf292438/recording?access_key=7a9b0ff6517666b12eab")</f>
        <v>https://app.callrail.com/v2/a/951042498/calls/CAL2b659844795d47a993af9a93bf292438/recording?access_key=7a9b0ff6517666b12eab</v>
      </c>
      <c r="J18" s="9" t="str">
        <f>IFERROR(__xludf.DUMMYFUNCTION("""COMPUTED_VALUE"""),"Google Ads")</f>
        <v>Google Ads</v>
      </c>
      <c r="K18" s="9" t="str">
        <f>IFERROR(__xludf.DUMMYFUNCTION("""COMPUTED_VALUE"""),"Plastic Surgeon")</f>
        <v>Plastic Surgeon</v>
      </c>
      <c r="L18" s="9"/>
      <c r="M18" s="9"/>
      <c r="N18" s="9"/>
      <c r="O18" s="9"/>
      <c r="P18" s="9"/>
      <c r="Q18" s="9"/>
      <c r="R18" s="9"/>
      <c r="S18" s="9"/>
      <c r="T18" s="9"/>
      <c r="U18" s="9"/>
    </row>
    <row r="19">
      <c r="A19" s="8">
        <f>IFERROR(__xludf.DUMMYFUNCTION("""COMPUTED_VALUE"""),43897.742800925924)</f>
        <v>43897.7428</v>
      </c>
      <c r="B19" s="9" t="str">
        <f>IFERROR(__xludf.DUMMYFUNCTION("""COMPUTED_VALUE"""),"WEST NORRIT, PA")</f>
        <v>WEST NORRIT, PA</v>
      </c>
      <c r="C19" s="9">
        <f>IFERROR(__xludf.DUMMYFUNCTION("""COMPUTED_VALUE"""),1.267428401E10)</f>
        <v>12674284010</v>
      </c>
      <c r="D19" s="9" t="str">
        <f>IFERROR(__xludf.DUMMYFUNCTION("""COMPUTED_VALUE"""),"Philadelphia")</f>
        <v>Philadelphia</v>
      </c>
      <c r="E19" s="9" t="str">
        <f>IFERROR(__xludf.DUMMYFUNCTION("""COMPUTED_VALUE"""),"PA")</f>
        <v>PA</v>
      </c>
      <c r="F19" s="9" t="str">
        <f>IFERROR(__xludf.DUMMYFUNCTION("""COMPUTED_VALUE"""),"US")</f>
        <v>US</v>
      </c>
      <c r="G19" s="9"/>
      <c r="H19" s="9" t="str">
        <f>IFERROR(__xludf.DUMMYFUNCTION("""COMPUTED_VALUE"""),"25s")</f>
        <v>25s</v>
      </c>
      <c r="I19" s="10" t="str">
        <f>IFERROR(__xludf.DUMMYFUNCTION("""COMPUTED_VALUE"""),"https://app.callrail.com/v2/a/951042498/calls/CALe74f975452444c0a9b03b1dc7e1a3163/recording?access_key=a09f69498fa7c6e89d0a")</f>
        <v>https://app.callrail.com/v2/a/951042498/calls/CALe74f975452444c0a9b03b1dc7e1a3163/recording?access_key=a09f69498fa7c6e89d0a</v>
      </c>
      <c r="J19" s="9" t="str">
        <f>IFERROR(__xludf.DUMMYFUNCTION("""COMPUTED_VALUE"""),"Google Ads")</f>
        <v>Google Ads</v>
      </c>
      <c r="K19" s="9" t="str">
        <f>IFERROR(__xludf.DUMMYFUNCTION("""COMPUTED_VALUE"""),"Plastic Surgeon")</f>
        <v>Plastic Surgeon</v>
      </c>
      <c r="L19" s="9"/>
      <c r="M19" s="9"/>
      <c r="N19" s="9"/>
      <c r="O19" s="9"/>
      <c r="P19" s="9"/>
      <c r="Q19" s="9"/>
      <c r="R19" s="9"/>
      <c r="S19" s="9"/>
      <c r="T19" s="9"/>
      <c r="U19" s="9"/>
    </row>
    <row r="20">
      <c r="A20" s="8">
        <f>IFERROR(__xludf.DUMMYFUNCTION("""COMPUTED_VALUE"""),43899.57638888889)</f>
        <v>43899.57639</v>
      </c>
      <c r="B20" s="9" t="str">
        <f>IFERROR(__xludf.DUMMYFUNCTION("""COMPUTED_VALUE"""),"JACQUELINE THOM")</f>
        <v>JACQUELINE THOM</v>
      </c>
      <c r="C20" s="9">
        <f>IFERROR(__xludf.DUMMYFUNCTION("""COMPUTED_VALUE"""),1.8563832091E10)</f>
        <v>18563832091</v>
      </c>
      <c r="D20" s="9" t="str">
        <f>IFERROR(__xludf.DUMMYFUNCTION("""COMPUTED_VALUE"""),"Camden")</f>
        <v>Camden</v>
      </c>
      <c r="E20" s="9" t="str">
        <f>IFERROR(__xludf.DUMMYFUNCTION("""COMPUTED_VALUE"""),"NJ")</f>
        <v>NJ</v>
      </c>
      <c r="F20" s="9" t="str">
        <f>IFERROR(__xludf.DUMMYFUNCTION("""COMPUTED_VALUE"""),"US")</f>
        <v>US</v>
      </c>
      <c r="G20" s="9"/>
      <c r="H20" s="9" t="str">
        <f>IFERROR(__xludf.DUMMYFUNCTION("""COMPUTED_VALUE"""),"26s")</f>
        <v>26s</v>
      </c>
      <c r="I20" s="10" t="str">
        <f>IFERROR(__xludf.DUMMYFUNCTION("""COMPUTED_VALUE"""),"https://app.callrail.com/v2/a/951042498/calls/CALc974c164923e4f27a085a2acb2b72757/recording?access_key=70c638fca2f15ae28a93")</f>
        <v>https://app.callrail.com/v2/a/951042498/calls/CALc974c164923e4f27a085a2acb2b72757/recording?access_key=70c638fca2f15ae28a93</v>
      </c>
      <c r="J20" s="9" t="str">
        <f>IFERROR(__xludf.DUMMYFUNCTION("""COMPUTED_VALUE"""),"Google Ads")</f>
        <v>Google Ads</v>
      </c>
      <c r="K20" s="9" t="str">
        <f>IFERROR(__xludf.DUMMYFUNCTION("""COMPUTED_VALUE"""),"Plastic Surgeon")</f>
        <v>Plastic Surgeon</v>
      </c>
      <c r="L20" s="9"/>
      <c r="M20" s="9"/>
      <c r="N20" s="9"/>
      <c r="O20" s="9"/>
      <c r="P20" s="9"/>
      <c r="Q20" s="9"/>
      <c r="R20" s="9"/>
      <c r="S20" s="9"/>
      <c r="T20" s="9"/>
      <c r="U20" s="9"/>
    </row>
    <row r="21">
      <c r="A21" s="8">
        <f>IFERROR(__xludf.DUMMYFUNCTION("""COMPUTED_VALUE"""),43899.576828703706)</f>
        <v>43899.57683</v>
      </c>
      <c r="B21" s="9" t="str">
        <f>IFERROR(__xludf.DUMMYFUNCTION("""COMPUTED_VALUE"""),"JACQUELINE THOM")</f>
        <v>JACQUELINE THOM</v>
      </c>
      <c r="C21" s="9">
        <f>IFERROR(__xludf.DUMMYFUNCTION("""COMPUTED_VALUE"""),1.8563832091E10)</f>
        <v>18563832091</v>
      </c>
      <c r="D21" s="9" t="str">
        <f>IFERROR(__xludf.DUMMYFUNCTION("""COMPUTED_VALUE"""),"Camden")</f>
        <v>Camden</v>
      </c>
      <c r="E21" s="9" t="str">
        <f>IFERROR(__xludf.DUMMYFUNCTION("""COMPUTED_VALUE"""),"NJ")</f>
        <v>NJ</v>
      </c>
      <c r="F21" s="9" t="str">
        <f>IFERROR(__xludf.DUMMYFUNCTION("""COMPUTED_VALUE"""),"US")</f>
        <v>US</v>
      </c>
      <c r="G21" s="9"/>
      <c r="H21" s="9" t="str">
        <f>IFERROR(__xludf.DUMMYFUNCTION("""COMPUTED_VALUE"""),"4m 10s")</f>
        <v>4m 10s</v>
      </c>
      <c r="I21" s="10" t="str">
        <f>IFERROR(__xludf.DUMMYFUNCTION("""COMPUTED_VALUE"""),"https://app.callrail.com/v2/a/951042498/calls/CALe1ad727b5fa54d149451ad9b05b1d1f6/recording?access_key=9872fc970017776d7788")</f>
        <v>https://app.callrail.com/v2/a/951042498/calls/CALe1ad727b5fa54d149451ad9b05b1d1f6/recording?access_key=9872fc970017776d7788</v>
      </c>
      <c r="J21" s="9" t="str">
        <f>IFERROR(__xludf.DUMMYFUNCTION("""COMPUTED_VALUE"""),"Google Ads")</f>
        <v>Google Ads</v>
      </c>
      <c r="K21" s="9" t="str">
        <f>IFERROR(__xludf.DUMMYFUNCTION("""COMPUTED_VALUE"""),"Plastic Surgeon")</f>
        <v>Plastic Surgeon</v>
      </c>
      <c r="L21" s="9"/>
      <c r="M21" s="9"/>
      <c r="N21" s="9"/>
      <c r="O21" s="9"/>
      <c r="P21" s="9"/>
      <c r="Q21" s="9"/>
      <c r="R21" s="9"/>
      <c r="S21" s="9"/>
      <c r="T21" s="9"/>
      <c r="U21" s="9"/>
    </row>
    <row r="22">
      <c r="A22" s="8">
        <f>IFERROR(__xludf.DUMMYFUNCTION("""COMPUTED_VALUE"""),43900.696747685186)</f>
        <v>43900.69675</v>
      </c>
      <c r="B22" s="9" t="str">
        <f>IFERROR(__xludf.DUMMYFUNCTION("""COMPUTED_VALUE"""),"WEST NORRIT, PA")</f>
        <v>WEST NORRIT, PA</v>
      </c>
      <c r="C22" s="9">
        <f>IFERROR(__xludf.DUMMYFUNCTION("""COMPUTED_VALUE"""),1.267428401E10)</f>
        <v>12674284010</v>
      </c>
      <c r="D22" s="9" t="str">
        <f>IFERROR(__xludf.DUMMYFUNCTION("""COMPUTED_VALUE"""),"Philadelphia")</f>
        <v>Philadelphia</v>
      </c>
      <c r="E22" s="9" t="str">
        <f>IFERROR(__xludf.DUMMYFUNCTION("""COMPUTED_VALUE"""),"PA")</f>
        <v>PA</v>
      </c>
      <c r="F22" s="9" t="str">
        <f>IFERROR(__xludf.DUMMYFUNCTION("""COMPUTED_VALUE"""),"US")</f>
        <v>US</v>
      </c>
      <c r="G22" s="9"/>
      <c r="H22" s="9" t="str">
        <f>IFERROR(__xludf.DUMMYFUNCTION("""COMPUTED_VALUE"""),"2m 18s")</f>
        <v>2m 18s</v>
      </c>
      <c r="I22" s="10" t="str">
        <f>IFERROR(__xludf.DUMMYFUNCTION("""COMPUTED_VALUE"""),"https://app.callrail.com/v2/a/951042498/calls/CAL1f3cb755fe45414fa9e5f222f644327a/recording?access_key=3bbdc9537683c4bc1801")</f>
        <v>https://app.callrail.com/v2/a/951042498/calls/CAL1f3cb755fe45414fa9e5f222f644327a/recording?access_key=3bbdc9537683c4bc1801</v>
      </c>
      <c r="J22" s="9" t="str">
        <f>IFERROR(__xludf.DUMMYFUNCTION("""COMPUTED_VALUE"""),"Google Ads")</f>
        <v>Google Ads</v>
      </c>
      <c r="K22" s="9" t="str">
        <f>IFERROR(__xludf.DUMMYFUNCTION("""COMPUTED_VALUE"""),"Plastic Surgeon")</f>
        <v>Plastic Surgeon</v>
      </c>
      <c r="L22" s="9"/>
      <c r="M22" s="9"/>
      <c r="N22" s="9"/>
      <c r="O22" s="9"/>
      <c r="P22" s="9"/>
      <c r="Q22" s="9"/>
      <c r="R22" s="9"/>
      <c r="S22" s="9"/>
      <c r="T22" s="9"/>
      <c r="U22" s="9"/>
    </row>
    <row r="23">
      <c r="A23" s="8">
        <f>IFERROR(__xludf.DUMMYFUNCTION("""COMPUTED_VALUE"""),43901.39548611111)</f>
        <v>43901.39549</v>
      </c>
      <c r="B23" s="9" t="str">
        <f>IFERROR(__xludf.DUMMYFUNCTION("""COMPUTED_VALUE"""),"KAPLAN LINDA")</f>
        <v>KAPLAN LINDA</v>
      </c>
      <c r="C23" s="9">
        <f>IFERROR(__xludf.DUMMYFUNCTION("""COMPUTED_VALUE"""),1.6092206374E10)</f>
        <v>16092206374</v>
      </c>
      <c r="D23" s="9" t="str">
        <f>IFERROR(__xludf.DUMMYFUNCTION("""COMPUTED_VALUE"""),"Haddonfield")</f>
        <v>Haddonfield</v>
      </c>
      <c r="E23" s="9" t="str">
        <f>IFERROR(__xludf.DUMMYFUNCTION("""COMPUTED_VALUE"""),"NJ")</f>
        <v>NJ</v>
      </c>
      <c r="F23" s="9" t="str">
        <f>IFERROR(__xludf.DUMMYFUNCTION("""COMPUTED_VALUE"""),"US")</f>
        <v>US</v>
      </c>
      <c r="G23" s="9"/>
      <c r="H23" s="9" t="str">
        <f>IFERROR(__xludf.DUMMYFUNCTION("""COMPUTED_VALUE"""),"4m 21s")</f>
        <v>4m 21s</v>
      </c>
      <c r="I23" s="10" t="str">
        <f>IFERROR(__xludf.DUMMYFUNCTION("""COMPUTED_VALUE"""),"https://app.callrail.com/v2/a/951042498/calls/CAL40c6c9f9bcba4600ae85014a9c343acc/recording?access_key=bed749af46123d3df7eb")</f>
        <v>https://app.callrail.com/v2/a/951042498/calls/CAL40c6c9f9bcba4600ae85014a9c343acc/recording?access_key=bed749af46123d3df7eb</v>
      </c>
      <c r="J23" s="9" t="str">
        <f>IFERROR(__xludf.DUMMYFUNCTION("""COMPUTED_VALUE"""),"Google Ads")</f>
        <v>Google Ads</v>
      </c>
      <c r="K23" s="9" t="str">
        <f>IFERROR(__xludf.DUMMYFUNCTION("""COMPUTED_VALUE"""),"Plastic Surgeon")</f>
        <v>Plastic Surgeon</v>
      </c>
      <c r="L23" s="9"/>
      <c r="M23" s="9"/>
      <c r="N23" s="9"/>
      <c r="O23" s="9"/>
      <c r="P23" s="9"/>
      <c r="Q23" s="9"/>
      <c r="R23" s="9"/>
      <c r="S23" s="9"/>
      <c r="T23" s="9"/>
      <c r="U23" s="9"/>
    </row>
    <row r="24">
      <c r="A24" s="8">
        <f>IFERROR(__xludf.DUMMYFUNCTION("""COMPUTED_VALUE"""),43902.51045138889)</f>
        <v>43902.51045</v>
      </c>
      <c r="B24" s="9" t="str">
        <f>IFERROR(__xludf.DUMMYFUNCTION("""COMPUTED_VALUE"""),"JACQUELINE THOM")</f>
        <v>JACQUELINE THOM</v>
      </c>
      <c r="C24" s="9">
        <f>IFERROR(__xludf.DUMMYFUNCTION("""COMPUTED_VALUE"""),1.8563832091E10)</f>
        <v>18563832091</v>
      </c>
      <c r="D24" s="9" t="str">
        <f>IFERROR(__xludf.DUMMYFUNCTION("""COMPUTED_VALUE"""),"Camden")</f>
        <v>Camden</v>
      </c>
      <c r="E24" s="9" t="str">
        <f>IFERROR(__xludf.DUMMYFUNCTION("""COMPUTED_VALUE"""),"NJ")</f>
        <v>NJ</v>
      </c>
      <c r="F24" s="9" t="str">
        <f>IFERROR(__xludf.DUMMYFUNCTION("""COMPUTED_VALUE"""),"US")</f>
        <v>US</v>
      </c>
      <c r="G24" s="9"/>
      <c r="H24" s="9" t="str">
        <f>IFERROR(__xludf.DUMMYFUNCTION("""COMPUTED_VALUE"""),"51s")</f>
        <v>51s</v>
      </c>
      <c r="I24" s="10" t="str">
        <f>IFERROR(__xludf.DUMMYFUNCTION("""COMPUTED_VALUE"""),"https://app.callrail.com/v2/a/951042498/calls/CALa50bf02d6b324af09a322b06fd28d5b5/recording?access_key=ed5c57312ee3c818884e")</f>
        <v>https://app.callrail.com/v2/a/951042498/calls/CALa50bf02d6b324af09a322b06fd28d5b5/recording?access_key=ed5c57312ee3c818884e</v>
      </c>
      <c r="J24" s="9" t="str">
        <f>IFERROR(__xludf.DUMMYFUNCTION("""COMPUTED_VALUE"""),"Google Ads")</f>
        <v>Google Ads</v>
      </c>
      <c r="K24" s="9" t="str">
        <f>IFERROR(__xludf.DUMMYFUNCTION("""COMPUTED_VALUE"""),"Plastic Surgeon")</f>
        <v>Plastic Surgeon</v>
      </c>
      <c r="L24" s="9"/>
      <c r="M24" s="9"/>
      <c r="N24" s="9"/>
      <c r="O24" s="9"/>
      <c r="P24" s="9"/>
      <c r="Q24" s="9"/>
      <c r="R24" s="9"/>
      <c r="S24" s="9"/>
      <c r="T24" s="9"/>
      <c r="U24" s="9"/>
    </row>
    <row r="25">
      <c r="A25" s="8">
        <f>IFERROR(__xludf.DUMMYFUNCTION("""COMPUTED_VALUE"""),43908.606412037036)</f>
        <v>43908.60641</v>
      </c>
      <c r="B25" s="9" t="str">
        <f>IFERROR(__xludf.DUMMYFUNCTION("""COMPUTED_VALUE"""),"GUEVARA MELVA")</f>
        <v>GUEVARA MELVA</v>
      </c>
      <c r="C25" s="9">
        <f>IFERROR(__xludf.DUMMYFUNCTION("""COMPUTED_VALUE"""),1.2155140582E10)</f>
        <v>12155140582</v>
      </c>
      <c r="D25" s="9" t="str">
        <f>IFERROR(__xludf.DUMMYFUNCTION("""COMPUTED_VALUE"""),"Philadelphia")</f>
        <v>Philadelphia</v>
      </c>
      <c r="E25" s="9" t="str">
        <f>IFERROR(__xludf.DUMMYFUNCTION("""COMPUTED_VALUE"""),"PA")</f>
        <v>PA</v>
      </c>
      <c r="F25" s="9" t="str">
        <f>IFERROR(__xludf.DUMMYFUNCTION("""COMPUTED_VALUE"""),"US")</f>
        <v>US</v>
      </c>
      <c r="G25" s="9"/>
      <c r="H25" s="9" t="str">
        <f>IFERROR(__xludf.DUMMYFUNCTION("""COMPUTED_VALUE"""),"34s")</f>
        <v>34s</v>
      </c>
      <c r="I25" s="10" t="str">
        <f>IFERROR(__xludf.DUMMYFUNCTION("""COMPUTED_VALUE"""),"https://app.callrail.com/v2/a/951042498/calls/CAL7faed2e62a3a4f15a869c096fd6efdb8/recording?access_key=cc389822963ca5356a1d")</f>
        <v>https://app.callrail.com/v2/a/951042498/calls/CAL7faed2e62a3a4f15a869c096fd6efdb8/recording?access_key=cc389822963ca5356a1d</v>
      </c>
      <c r="J25" s="9" t="str">
        <f>IFERROR(__xludf.DUMMYFUNCTION("""COMPUTED_VALUE"""),"Google Ads")</f>
        <v>Google Ads</v>
      </c>
      <c r="K25" s="9" t="str">
        <f>IFERROR(__xludf.DUMMYFUNCTION("""COMPUTED_VALUE"""),"Plastic Surgeon")</f>
        <v>Plastic Surgeon</v>
      </c>
      <c r="L25" s="9"/>
      <c r="M25" s="9"/>
      <c r="N25" s="9"/>
      <c r="O25" s="9"/>
      <c r="P25" s="9"/>
      <c r="Q25" s="9"/>
      <c r="R25" s="9"/>
      <c r="S25" s="9"/>
      <c r="T25" s="9"/>
      <c r="U25" s="9"/>
    </row>
    <row r="26">
      <c r="A26" s="8">
        <f>IFERROR(__xludf.DUMMYFUNCTION("""COMPUTED_VALUE"""),43909.46596064815)</f>
        <v>43909.46596</v>
      </c>
      <c r="B26" s="9" t="str">
        <f>IFERROR(__xludf.DUMMYFUNCTION("""COMPUTED_VALUE"""),"JACQUELINE THOM")</f>
        <v>JACQUELINE THOM</v>
      </c>
      <c r="C26" s="9">
        <f>IFERROR(__xludf.DUMMYFUNCTION("""COMPUTED_VALUE"""),1.8563832091E10)</f>
        <v>18563832091</v>
      </c>
      <c r="D26" s="9" t="str">
        <f>IFERROR(__xludf.DUMMYFUNCTION("""COMPUTED_VALUE"""),"Camden")</f>
        <v>Camden</v>
      </c>
      <c r="E26" s="9" t="str">
        <f>IFERROR(__xludf.DUMMYFUNCTION("""COMPUTED_VALUE"""),"NJ")</f>
        <v>NJ</v>
      </c>
      <c r="F26" s="9" t="str">
        <f>IFERROR(__xludf.DUMMYFUNCTION("""COMPUTED_VALUE"""),"US")</f>
        <v>US</v>
      </c>
      <c r="G26" s="9"/>
      <c r="H26" s="9" t="str">
        <f>IFERROR(__xludf.DUMMYFUNCTION("""COMPUTED_VALUE"""),"5m 14s")</f>
        <v>5m 14s</v>
      </c>
      <c r="I26" s="10" t="str">
        <f>IFERROR(__xludf.DUMMYFUNCTION("""COMPUTED_VALUE"""),"https://app.callrail.com/v2/a/951042498/calls/CAL6dc092234da24362ae97999f26264f77/recording?access_key=a86d0ce72b34b79ce5d9")</f>
        <v>https://app.callrail.com/v2/a/951042498/calls/CAL6dc092234da24362ae97999f26264f77/recording?access_key=a86d0ce72b34b79ce5d9</v>
      </c>
      <c r="J26" s="9" t="str">
        <f>IFERROR(__xludf.DUMMYFUNCTION("""COMPUTED_VALUE"""),"Google Ads")</f>
        <v>Google Ads</v>
      </c>
      <c r="K26" s="9" t="str">
        <f>IFERROR(__xludf.DUMMYFUNCTION("""COMPUTED_VALUE"""),"Plastic Surgeon")</f>
        <v>Plastic Surgeon</v>
      </c>
      <c r="L26" s="9"/>
      <c r="M26" s="9"/>
      <c r="N26" s="9"/>
      <c r="O26" s="9"/>
      <c r="P26" s="9"/>
      <c r="Q26" s="9"/>
      <c r="R26" s="9"/>
      <c r="S26" s="9"/>
      <c r="T26" s="9"/>
      <c r="U26" s="9"/>
    </row>
    <row r="27">
      <c r="A27" s="8">
        <f>IFERROR(__xludf.DUMMYFUNCTION("""COMPUTED_VALUE"""),43913.39561342593)</f>
        <v>43913.39561</v>
      </c>
      <c r="B27" s="9" t="str">
        <f>IFERROR(__xludf.DUMMYFUNCTION("""COMPUTED_VALUE"""),"JACQUELINE THOM")</f>
        <v>JACQUELINE THOM</v>
      </c>
      <c r="C27" s="9">
        <f>IFERROR(__xludf.DUMMYFUNCTION("""COMPUTED_VALUE"""),1.8563832091E10)</f>
        <v>18563832091</v>
      </c>
      <c r="D27" s="9" t="str">
        <f>IFERROR(__xludf.DUMMYFUNCTION("""COMPUTED_VALUE"""),"Camden")</f>
        <v>Camden</v>
      </c>
      <c r="E27" s="9" t="str">
        <f>IFERROR(__xludf.DUMMYFUNCTION("""COMPUTED_VALUE"""),"NJ")</f>
        <v>NJ</v>
      </c>
      <c r="F27" s="9" t="str">
        <f>IFERROR(__xludf.DUMMYFUNCTION("""COMPUTED_VALUE"""),"US")</f>
        <v>US</v>
      </c>
      <c r="G27" s="9"/>
      <c r="H27" s="9" t="str">
        <f>IFERROR(__xludf.DUMMYFUNCTION("""COMPUTED_VALUE"""),"1m 34s")</f>
        <v>1m 34s</v>
      </c>
      <c r="I27" s="10" t="str">
        <f>IFERROR(__xludf.DUMMYFUNCTION("""COMPUTED_VALUE"""),"https://app.callrail.com/v2/a/951042498/calls/CALff0fe128c4c542d4bee0f34b6445b991/recording?access_key=43de5c8b6d731481f22c")</f>
        <v>https://app.callrail.com/v2/a/951042498/calls/CALff0fe128c4c542d4bee0f34b6445b991/recording?access_key=43de5c8b6d731481f22c</v>
      </c>
      <c r="J27" s="9" t="str">
        <f>IFERROR(__xludf.DUMMYFUNCTION("""COMPUTED_VALUE"""),"Google Ads")</f>
        <v>Google Ads</v>
      </c>
      <c r="K27" s="9" t="str">
        <f>IFERROR(__xludf.DUMMYFUNCTION("""COMPUTED_VALUE"""),"Plastic Surgeon")</f>
        <v>Plastic Surgeon</v>
      </c>
      <c r="L27" s="9"/>
      <c r="M27" s="9"/>
      <c r="N27" s="9"/>
      <c r="O27" s="9"/>
      <c r="P27" s="9"/>
      <c r="Q27" s="9"/>
      <c r="R27" s="9"/>
      <c r="S27" s="9"/>
      <c r="T27" s="9"/>
      <c r="U27" s="9"/>
    </row>
    <row r="28">
      <c r="A28" s="8">
        <f>IFERROR(__xludf.DUMMYFUNCTION("""COMPUTED_VALUE"""),43913.57476851852)</f>
        <v>43913.57477</v>
      </c>
      <c r="B28" s="9" t="str">
        <f>IFERROR(__xludf.DUMMYFUNCTION("""COMPUTED_VALUE"""),"RALAT LUIS")</f>
        <v>RALAT LUIS</v>
      </c>
      <c r="C28" s="9">
        <f>IFERROR(__xludf.DUMMYFUNCTION("""COMPUTED_VALUE"""),1.7172014284E10)</f>
        <v>17172014284</v>
      </c>
      <c r="D28" s="9" t="str">
        <f>IFERROR(__xludf.DUMMYFUNCTION("""COMPUTED_VALUE"""),"Lancaster")</f>
        <v>Lancaster</v>
      </c>
      <c r="E28" s="9" t="str">
        <f>IFERROR(__xludf.DUMMYFUNCTION("""COMPUTED_VALUE"""),"PA")</f>
        <v>PA</v>
      </c>
      <c r="F28" s="9" t="str">
        <f>IFERROR(__xludf.DUMMYFUNCTION("""COMPUTED_VALUE"""),"US")</f>
        <v>US</v>
      </c>
      <c r="G28" s="9"/>
      <c r="H28" s="9" t="str">
        <f>IFERROR(__xludf.DUMMYFUNCTION("""COMPUTED_VALUE"""),"1m 11s")</f>
        <v>1m 11s</v>
      </c>
      <c r="I28" s="10" t="str">
        <f>IFERROR(__xludf.DUMMYFUNCTION("""COMPUTED_VALUE"""),"https://app.callrail.com/v2/a/951042498/calls/CAL2ea4fbe94b8d49469b2825dddcd59e0f/recording?access_key=6f564f0f481aa9b42e1d")</f>
        <v>https://app.callrail.com/v2/a/951042498/calls/CAL2ea4fbe94b8d49469b2825dddcd59e0f/recording?access_key=6f564f0f481aa9b42e1d</v>
      </c>
      <c r="J28" s="9" t="str">
        <f>IFERROR(__xludf.DUMMYFUNCTION("""COMPUTED_VALUE"""),"Google Ads")</f>
        <v>Google Ads</v>
      </c>
      <c r="K28" s="9" t="str">
        <f>IFERROR(__xludf.DUMMYFUNCTION("""COMPUTED_VALUE"""),"Plastic Surgeon")</f>
        <v>Plastic Surgeon</v>
      </c>
      <c r="L28" s="9"/>
      <c r="M28" s="9"/>
      <c r="N28" s="9"/>
      <c r="O28" s="9"/>
      <c r="P28" s="9"/>
      <c r="Q28" s="9"/>
      <c r="R28" s="9"/>
      <c r="S28" s="9"/>
      <c r="T28" s="9"/>
      <c r="U28" s="9"/>
    </row>
    <row r="29">
      <c r="A29" s="8">
        <f>IFERROR(__xludf.DUMMYFUNCTION("""COMPUTED_VALUE"""),43914.697847222225)</f>
        <v>43914.69785</v>
      </c>
      <c r="B29" s="9" t="str">
        <f>IFERROR(__xludf.DUMMYFUNCTION("""COMPUTED_VALUE"""),"HADDONFIELD, NJ")</f>
        <v>HADDONFIELD, NJ</v>
      </c>
      <c r="C29" s="9">
        <f>IFERROR(__xludf.DUMMYFUNCTION("""COMPUTED_VALUE"""),1.8562982359E10)</f>
        <v>18562982359</v>
      </c>
      <c r="D29" s="9" t="str">
        <f>IFERROR(__xludf.DUMMYFUNCTION("""COMPUTED_VALUE"""),"Haddonfield")</f>
        <v>Haddonfield</v>
      </c>
      <c r="E29" s="9" t="str">
        <f>IFERROR(__xludf.DUMMYFUNCTION("""COMPUTED_VALUE"""),"NJ")</f>
        <v>NJ</v>
      </c>
      <c r="F29" s="9" t="str">
        <f>IFERROR(__xludf.DUMMYFUNCTION("""COMPUTED_VALUE"""),"US")</f>
        <v>US</v>
      </c>
      <c r="G29" s="9"/>
      <c r="H29" s="9" t="str">
        <f>IFERROR(__xludf.DUMMYFUNCTION("""COMPUTED_VALUE"""),"24s")</f>
        <v>24s</v>
      </c>
      <c r="I29" s="10" t="str">
        <f>IFERROR(__xludf.DUMMYFUNCTION("""COMPUTED_VALUE"""),"https://app.callrail.com/v2/a/951042498/calls/CAL13bf61f89ae540b3961089ff4cc2d28f/recording?access_key=77ddc5319d7094518e40")</f>
        <v>https://app.callrail.com/v2/a/951042498/calls/CAL13bf61f89ae540b3961089ff4cc2d28f/recording?access_key=77ddc5319d7094518e40</v>
      </c>
      <c r="J29" s="9" t="str">
        <f>IFERROR(__xludf.DUMMYFUNCTION("""COMPUTED_VALUE"""),"Google Ads")</f>
        <v>Google Ads</v>
      </c>
      <c r="K29" s="9" t="str">
        <f>IFERROR(__xludf.DUMMYFUNCTION("""COMPUTED_VALUE"""),"Plastic Surgeon")</f>
        <v>Plastic Surgeon</v>
      </c>
      <c r="L29" s="9"/>
      <c r="M29" s="9"/>
      <c r="N29" s="9"/>
      <c r="O29" s="9"/>
      <c r="P29" s="9"/>
      <c r="Q29" s="9"/>
      <c r="R29" s="9"/>
      <c r="S29" s="9"/>
      <c r="T29" s="9"/>
      <c r="U29" s="9"/>
    </row>
    <row r="30">
      <c r="A30" s="8">
        <f>IFERROR(__xludf.DUMMYFUNCTION("""COMPUTED_VALUE"""),43952.65709490741)</f>
        <v>43952.65709</v>
      </c>
      <c r="B30" s="9" t="str">
        <f>IFERROR(__xludf.DUMMYFUNCTION("""COMPUTED_VALUE"""),"MATHEW J")</f>
        <v>MATHEW J</v>
      </c>
      <c r="C30" s="9">
        <f>IFERROR(__xludf.DUMMYFUNCTION("""COMPUTED_VALUE"""),1.7323543701E10)</f>
        <v>17323543701</v>
      </c>
      <c r="D30" s="9" t="str">
        <f>IFERROR(__xludf.DUMMYFUNCTION("""COMPUTED_VALUE"""),"New Brunswick")</f>
        <v>New Brunswick</v>
      </c>
      <c r="E30" s="9" t="str">
        <f>IFERROR(__xludf.DUMMYFUNCTION("""COMPUTED_VALUE"""),"NJ")</f>
        <v>NJ</v>
      </c>
      <c r="F30" s="9" t="str">
        <f>IFERROR(__xludf.DUMMYFUNCTION("""COMPUTED_VALUE"""),"US")</f>
        <v>US</v>
      </c>
      <c r="G30" s="9"/>
      <c r="H30" s="9" t="str">
        <f>IFERROR(__xludf.DUMMYFUNCTION("""COMPUTED_VALUE"""),"16s")</f>
        <v>16s</v>
      </c>
      <c r="I30" s="10" t="str">
        <f>IFERROR(__xludf.DUMMYFUNCTION("""COMPUTED_VALUE"""),"https://app.callrail.com/v2/a/951042498/calls/CALaeb76c45d8cc4e4680ae958e197fffb3/recording?access_key=d13eef3732ab743b6343")</f>
        <v>https://app.callrail.com/v2/a/951042498/calls/CALaeb76c45d8cc4e4680ae958e197fffb3/recording?access_key=d13eef3732ab743b6343</v>
      </c>
      <c r="J30" s="9" t="str">
        <f>IFERROR(__xludf.DUMMYFUNCTION("""COMPUTED_VALUE"""),"Google Ads")</f>
        <v>Google Ads</v>
      </c>
      <c r="K30" s="9" t="str">
        <f>IFERROR(__xludf.DUMMYFUNCTION("""COMPUTED_VALUE"""),"CoolSculpting")</f>
        <v>CoolSculpting</v>
      </c>
      <c r="L30" s="9"/>
      <c r="M30" s="9"/>
      <c r="N30" s="9"/>
      <c r="O30" s="9"/>
      <c r="P30" s="9"/>
      <c r="Q30" s="9"/>
      <c r="R30" s="9"/>
      <c r="S30" s="9"/>
      <c r="T30" s="9"/>
      <c r="U30" s="9"/>
    </row>
    <row r="31">
      <c r="A31" s="8">
        <f>IFERROR(__xludf.DUMMYFUNCTION("""COMPUTED_VALUE"""),43972.58015046296)</f>
        <v>43972.58015</v>
      </c>
      <c r="B31" s="9" t="str">
        <f>IFERROR(__xludf.DUMMYFUNCTION("""COMPUTED_VALUE"""),"JACQUELINE THOM")</f>
        <v>JACQUELINE THOM</v>
      </c>
      <c r="C31" s="9">
        <f>IFERROR(__xludf.DUMMYFUNCTION("""COMPUTED_VALUE"""),1.8563832091E10)</f>
        <v>18563832091</v>
      </c>
      <c r="D31" s="9" t="str">
        <f>IFERROR(__xludf.DUMMYFUNCTION("""COMPUTED_VALUE"""),"Camden")</f>
        <v>Camden</v>
      </c>
      <c r="E31" s="9" t="str">
        <f>IFERROR(__xludf.DUMMYFUNCTION("""COMPUTED_VALUE"""),"NJ")</f>
        <v>NJ</v>
      </c>
      <c r="F31" s="9" t="str">
        <f>IFERROR(__xludf.DUMMYFUNCTION("""COMPUTED_VALUE"""),"US")</f>
        <v>US</v>
      </c>
      <c r="G31" s="9"/>
      <c r="H31" s="9" t="str">
        <f>IFERROR(__xludf.DUMMYFUNCTION("""COMPUTED_VALUE"""),"20s")</f>
        <v>20s</v>
      </c>
      <c r="I31" s="10" t="str">
        <f>IFERROR(__xludf.DUMMYFUNCTION("""COMPUTED_VALUE"""),"https://app.callrail.com/v2/a/951042498/calls/CAL8bfee878bc7245388356efa0925a6fb6/recording?access_key=c33dc433bf775d2e60b0")</f>
        <v>https://app.callrail.com/v2/a/951042498/calls/CAL8bfee878bc7245388356efa0925a6fb6/recording?access_key=c33dc433bf775d2e60b0</v>
      </c>
      <c r="J31" s="9" t="str">
        <f>IFERROR(__xludf.DUMMYFUNCTION("""COMPUTED_VALUE"""),"Google Ads")</f>
        <v>Google Ads</v>
      </c>
      <c r="K31" s="9" t="str">
        <f>IFERROR(__xludf.DUMMYFUNCTION("""COMPUTED_VALUE"""),"Plastic Surgeon")</f>
        <v>Plastic Surgeon</v>
      </c>
      <c r="L31" s="9"/>
      <c r="M31" s="9"/>
      <c r="N31" s="9"/>
      <c r="O31" s="9"/>
      <c r="P31" s="9"/>
      <c r="Q31" s="9"/>
      <c r="R31" s="9"/>
      <c r="S31" s="9"/>
      <c r="T31" s="9"/>
      <c r="U31" s="9"/>
    </row>
    <row r="32">
      <c r="A32" s="8">
        <f>IFERROR(__xludf.DUMMYFUNCTION("""COMPUTED_VALUE"""),43972.58047453704)</f>
        <v>43972.58047</v>
      </c>
      <c r="B32" s="9" t="str">
        <f>IFERROR(__xludf.DUMMYFUNCTION("""COMPUTED_VALUE"""),"JACQUELINE THOM")</f>
        <v>JACQUELINE THOM</v>
      </c>
      <c r="C32" s="9">
        <f>IFERROR(__xludf.DUMMYFUNCTION("""COMPUTED_VALUE"""),1.8563832091E10)</f>
        <v>18563832091</v>
      </c>
      <c r="D32" s="9" t="str">
        <f>IFERROR(__xludf.DUMMYFUNCTION("""COMPUTED_VALUE"""),"Camden")</f>
        <v>Camden</v>
      </c>
      <c r="E32" s="9" t="str">
        <f>IFERROR(__xludf.DUMMYFUNCTION("""COMPUTED_VALUE"""),"NJ")</f>
        <v>NJ</v>
      </c>
      <c r="F32" s="9" t="str">
        <f>IFERROR(__xludf.DUMMYFUNCTION("""COMPUTED_VALUE"""),"US")</f>
        <v>US</v>
      </c>
      <c r="G32" s="9"/>
      <c r="H32" s="9" t="str">
        <f>IFERROR(__xludf.DUMMYFUNCTION("""COMPUTED_VALUE"""),"19s")</f>
        <v>19s</v>
      </c>
      <c r="I32" s="10" t="str">
        <f>IFERROR(__xludf.DUMMYFUNCTION("""COMPUTED_VALUE"""),"https://app.callrail.com/v2/a/951042498/calls/CALa5dc76402952467bb30a251b7cc26b9b/recording?access_key=52b05cec97f097de657d")</f>
        <v>https://app.callrail.com/v2/a/951042498/calls/CALa5dc76402952467bb30a251b7cc26b9b/recording?access_key=52b05cec97f097de657d</v>
      </c>
      <c r="J32" s="9" t="str">
        <f>IFERROR(__xludf.DUMMYFUNCTION("""COMPUTED_VALUE"""),"Google Ads")</f>
        <v>Google Ads</v>
      </c>
      <c r="K32" s="9" t="str">
        <f>IFERROR(__xludf.DUMMYFUNCTION("""COMPUTED_VALUE"""),"Plastic Surgeon")</f>
        <v>Plastic Surgeon</v>
      </c>
      <c r="L32" s="9"/>
      <c r="M32" s="9"/>
      <c r="N32" s="9"/>
      <c r="O32" s="9"/>
      <c r="P32" s="9"/>
      <c r="Q32" s="9"/>
      <c r="R32" s="9"/>
      <c r="S32" s="9"/>
      <c r="T32" s="9"/>
      <c r="U32" s="9"/>
    </row>
    <row r="33">
      <c r="A33" s="8">
        <f>IFERROR(__xludf.DUMMYFUNCTION("""COMPUTED_VALUE"""),44023.63182870371)</f>
        <v>44023.63183</v>
      </c>
      <c r="B33" s="9" t="str">
        <f>IFERROR(__xludf.DUMMYFUNCTION("""COMPUTED_VALUE"""),"JACQUELINE THOM")</f>
        <v>JACQUELINE THOM</v>
      </c>
      <c r="C33" s="9">
        <f>IFERROR(__xludf.DUMMYFUNCTION("""COMPUTED_VALUE"""),1.8563832091E10)</f>
        <v>18563832091</v>
      </c>
      <c r="D33" s="9" t="str">
        <f>IFERROR(__xludf.DUMMYFUNCTION("""COMPUTED_VALUE"""),"Camden")</f>
        <v>Camden</v>
      </c>
      <c r="E33" s="9" t="str">
        <f>IFERROR(__xludf.DUMMYFUNCTION("""COMPUTED_VALUE"""),"NJ")</f>
        <v>NJ</v>
      </c>
      <c r="F33" s="9" t="str">
        <f>IFERROR(__xludf.DUMMYFUNCTION("""COMPUTED_VALUE"""),"US")</f>
        <v>US</v>
      </c>
      <c r="G33" s="9"/>
      <c r="H33" s="9" t="str">
        <f>IFERROR(__xludf.DUMMYFUNCTION("""COMPUTED_VALUE"""),"20s")</f>
        <v>20s</v>
      </c>
      <c r="I33" s="10" t="str">
        <f>IFERROR(__xludf.DUMMYFUNCTION("""COMPUTED_VALUE"""),"https://app.callrail.com/v2/a/951042498/calls/CALc4a964c156ea448997ab784da0849c7d/recording?access_key=699f7cc923b009cd49e4")</f>
        <v>https://app.callrail.com/v2/a/951042498/calls/CALc4a964c156ea448997ab784da0849c7d/recording?access_key=699f7cc923b009cd49e4</v>
      </c>
      <c r="J33" s="9" t="str">
        <f>IFERROR(__xludf.DUMMYFUNCTION("""COMPUTED_VALUE"""),"Google Ads")</f>
        <v>Google Ads</v>
      </c>
      <c r="K33" s="9" t="str">
        <f>IFERROR(__xludf.DUMMYFUNCTION("""COMPUTED_VALUE"""),"Plastic Surgeon")</f>
        <v>Plastic Surgeon</v>
      </c>
      <c r="L33" s="9"/>
      <c r="M33" s="9"/>
      <c r="N33" s="9"/>
      <c r="O33" s="9"/>
      <c r="P33" s="9"/>
      <c r="Q33" s="9"/>
      <c r="R33" s="9"/>
      <c r="S33" s="9"/>
      <c r="T33" s="9"/>
      <c r="U33" s="9"/>
    </row>
    <row r="34">
      <c r="A34" s="8">
        <f>IFERROR(__xludf.DUMMYFUNCTION("""COMPUTED_VALUE"""),44056.78508101852)</f>
        <v>44056.78508</v>
      </c>
      <c r="B34" s="9" t="str">
        <f>IFERROR(__xludf.DUMMYFUNCTION("""COMPUTED_VALUE"""),"MOORESTOWN, NJ")</f>
        <v>MOORESTOWN, NJ</v>
      </c>
      <c r="C34" s="9">
        <f>IFERROR(__xludf.DUMMYFUNCTION("""COMPUTED_VALUE"""),1.8562428846E10)</f>
        <v>18562428846</v>
      </c>
      <c r="D34" s="9" t="str">
        <f>IFERROR(__xludf.DUMMYFUNCTION("""COMPUTED_VALUE"""),"Moorestown")</f>
        <v>Moorestown</v>
      </c>
      <c r="E34" s="9" t="str">
        <f>IFERROR(__xludf.DUMMYFUNCTION("""COMPUTED_VALUE"""),"NJ")</f>
        <v>NJ</v>
      </c>
      <c r="F34" s="9" t="str">
        <f>IFERROR(__xludf.DUMMYFUNCTION("""COMPUTED_VALUE"""),"US")</f>
        <v>US</v>
      </c>
      <c r="G34" s="9"/>
      <c r="H34" s="9" t="str">
        <f>IFERROR(__xludf.DUMMYFUNCTION("""COMPUTED_VALUE"""),"12s")</f>
        <v>12s</v>
      </c>
      <c r="I34" s="10" t="str">
        <f>IFERROR(__xludf.DUMMYFUNCTION("""COMPUTED_VALUE"""),"https://app.callrail.com/v2/a/951042498/calls/CAL012342247bb34d55a9c6e90dcb17dd52/recording?access_key=95977b57ddf27a3442f0")</f>
        <v>https://app.callrail.com/v2/a/951042498/calls/CAL012342247bb34d55a9c6e90dcb17dd52/recording?access_key=95977b57ddf27a3442f0</v>
      </c>
      <c r="J34" s="9" t="str">
        <f>IFERROR(__xludf.DUMMYFUNCTION("""COMPUTED_VALUE"""),"Google Ads")</f>
        <v>Google Ads</v>
      </c>
      <c r="K34" s="9" t="str">
        <f>IFERROR(__xludf.DUMMYFUNCTION("""COMPUTED_VALUE"""),"Plastic Surgeon")</f>
        <v>Plastic Surgeon</v>
      </c>
      <c r="L34" s="9"/>
      <c r="M34" s="9"/>
      <c r="N34" s="9"/>
      <c r="O34" s="9"/>
      <c r="P34" s="9"/>
      <c r="Q34" s="9"/>
      <c r="R34" s="9"/>
      <c r="S34" s="9"/>
      <c r="T34" s="9"/>
      <c r="U34" s="9"/>
    </row>
    <row r="35">
      <c r="A35" s="8">
        <f>IFERROR(__xludf.DUMMYFUNCTION("""COMPUTED_VALUE"""),44086.725173611114)</f>
        <v>44086.72517</v>
      </c>
      <c r="B35" s="9" t="str">
        <f>IFERROR(__xludf.DUMMYFUNCTION("""COMPUTED_VALUE"""),"BAILEY,LATINA")</f>
        <v>BAILEY,LATINA</v>
      </c>
      <c r="C35" s="9">
        <f>IFERROR(__xludf.DUMMYFUNCTION("""COMPUTED_VALUE"""),1.8564266425E10)</f>
        <v>18564266425</v>
      </c>
      <c r="D35" s="9" t="str">
        <f>IFERROR(__xludf.DUMMYFUNCTION("""COMPUTED_VALUE"""),"Camden")</f>
        <v>Camden</v>
      </c>
      <c r="E35" s="9" t="str">
        <f>IFERROR(__xludf.DUMMYFUNCTION("""COMPUTED_VALUE"""),"NJ")</f>
        <v>NJ</v>
      </c>
      <c r="F35" s="9" t="str">
        <f>IFERROR(__xludf.DUMMYFUNCTION("""COMPUTED_VALUE"""),"US")</f>
        <v>US</v>
      </c>
      <c r="G35" s="9"/>
      <c r="H35" s="9" t="str">
        <f>IFERROR(__xludf.DUMMYFUNCTION("""COMPUTED_VALUE"""),"1m 14s")</f>
        <v>1m 14s</v>
      </c>
      <c r="I35" s="10" t="str">
        <f>IFERROR(__xludf.DUMMYFUNCTION("""COMPUTED_VALUE"""),"https://app.callrail.com/v2/a/951042498/calls/CAL9af13d20ad4543c0bc7e352fb3497fa9/recording?access_key=92e161b09b2bdb790ed9")</f>
        <v>https://app.callrail.com/v2/a/951042498/calls/CAL9af13d20ad4543c0bc7e352fb3497fa9/recording?access_key=92e161b09b2bdb790ed9</v>
      </c>
      <c r="J35" s="9" t="str">
        <f>IFERROR(__xludf.DUMMYFUNCTION("""COMPUTED_VALUE"""),"Google Ads")</f>
        <v>Google Ads</v>
      </c>
      <c r="K35" s="9" t="str">
        <f>IFERROR(__xludf.DUMMYFUNCTION("""COMPUTED_VALUE"""),"Plastic Surgeon")</f>
        <v>Plastic Surgeon</v>
      </c>
      <c r="L35" s="9"/>
      <c r="M35" s="9"/>
      <c r="N35" s="9"/>
      <c r="O35" s="9"/>
      <c r="P35" s="9"/>
      <c r="Q35" s="9"/>
      <c r="R35" s="9"/>
      <c r="S35" s="9"/>
      <c r="T35" s="9"/>
      <c r="U35" s="9"/>
    </row>
    <row r="36">
      <c r="A36" s="8">
        <f>IFERROR(__xludf.DUMMYFUNCTION("""COMPUTED_VALUE"""),44167.66228009259)</f>
        <v>44167.66228</v>
      </c>
      <c r="B36" s="9" t="str">
        <f>IFERROR(__xludf.DUMMYFUNCTION("""COMPUTED_VALUE"""),"STEWART BETH")</f>
        <v>STEWART BETH</v>
      </c>
      <c r="C36" s="9">
        <f>IFERROR(__xludf.DUMMYFUNCTION("""COMPUTED_VALUE"""),1.6094424887E10)</f>
        <v>16094424887</v>
      </c>
      <c r="D36" s="9" t="str">
        <f>IFERROR(__xludf.DUMMYFUNCTION("""COMPUTED_VALUE"""),"Atlantic City")</f>
        <v>Atlantic City</v>
      </c>
      <c r="E36" s="9" t="str">
        <f>IFERROR(__xludf.DUMMYFUNCTION("""COMPUTED_VALUE"""),"NJ")</f>
        <v>NJ</v>
      </c>
      <c r="F36" s="9" t="str">
        <f>IFERROR(__xludf.DUMMYFUNCTION("""COMPUTED_VALUE"""),"US")</f>
        <v>US</v>
      </c>
      <c r="G36" s="9"/>
      <c r="H36" s="9" t="str">
        <f>IFERROR(__xludf.DUMMYFUNCTION("""COMPUTED_VALUE"""),"22s")</f>
        <v>22s</v>
      </c>
      <c r="I36" s="10" t="str">
        <f>IFERROR(__xludf.DUMMYFUNCTION("""COMPUTED_VALUE"""),"https://app.callrail.com/v2/a/951042498/calls/CAL966532390bbd40b68682299ed6bf42c4/recording?access_key=c2eaa3aaad38bde5df03")</f>
        <v>https://app.callrail.com/v2/a/951042498/calls/CAL966532390bbd40b68682299ed6bf42c4/recording?access_key=c2eaa3aaad38bde5df03</v>
      </c>
      <c r="J36" s="9" t="str">
        <f>IFERROR(__xludf.DUMMYFUNCTION("""COMPUTED_VALUE"""),"Google Ads")</f>
        <v>Google Ads</v>
      </c>
      <c r="K36" s="9" t="str">
        <f>IFERROR(__xludf.DUMMYFUNCTION("""COMPUTED_VALUE"""),"Plastic Surgeon")</f>
        <v>Plastic Surgeon</v>
      </c>
      <c r="L36" s="9"/>
      <c r="M36" s="9"/>
      <c r="N36" s="9"/>
      <c r="O36" s="9"/>
      <c r="P36" s="9"/>
      <c r="Q36" s="9"/>
      <c r="R36" s="9"/>
      <c r="S36" s="9"/>
      <c r="T36" s="9"/>
      <c r="U36" s="9"/>
    </row>
    <row r="37">
      <c r="A37" s="8">
        <f>IFERROR(__xludf.DUMMYFUNCTION("""COMPUTED_VALUE"""),44167.66261574074)</f>
        <v>44167.66262</v>
      </c>
      <c r="B37" s="9" t="str">
        <f>IFERROR(__xludf.DUMMYFUNCTION("""COMPUTED_VALUE"""),"STEWART BETH")</f>
        <v>STEWART BETH</v>
      </c>
      <c r="C37" s="9">
        <f>IFERROR(__xludf.DUMMYFUNCTION("""COMPUTED_VALUE"""),1.6094424887E10)</f>
        <v>16094424887</v>
      </c>
      <c r="D37" s="9" t="str">
        <f>IFERROR(__xludf.DUMMYFUNCTION("""COMPUTED_VALUE"""),"Atlantic City")</f>
        <v>Atlantic City</v>
      </c>
      <c r="E37" s="9" t="str">
        <f>IFERROR(__xludf.DUMMYFUNCTION("""COMPUTED_VALUE"""),"NJ")</f>
        <v>NJ</v>
      </c>
      <c r="F37" s="9" t="str">
        <f>IFERROR(__xludf.DUMMYFUNCTION("""COMPUTED_VALUE"""),"US")</f>
        <v>US</v>
      </c>
      <c r="G37" s="9"/>
      <c r="H37" s="9" t="str">
        <f>IFERROR(__xludf.DUMMYFUNCTION("""COMPUTED_VALUE"""),"1m 39s")</f>
        <v>1m 39s</v>
      </c>
      <c r="I37" s="10" t="str">
        <f>IFERROR(__xludf.DUMMYFUNCTION("""COMPUTED_VALUE"""),"https://app.callrail.com/v2/a/951042498/calls/CALa2c701cdb05f4726a4c93d3fc512bfa2/recording?access_key=730a7ecef67f38246ac2")</f>
        <v>https://app.callrail.com/v2/a/951042498/calls/CALa2c701cdb05f4726a4c93d3fc512bfa2/recording?access_key=730a7ecef67f38246ac2</v>
      </c>
      <c r="J37" s="9" t="str">
        <f>IFERROR(__xludf.DUMMYFUNCTION("""COMPUTED_VALUE"""),"Google Ads")</f>
        <v>Google Ads</v>
      </c>
      <c r="K37" s="9" t="str">
        <f>IFERROR(__xludf.DUMMYFUNCTION("""COMPUTED_VALUE"""),"Plastic Surgeon")</f>
        <v>Plastic Surgeon</v>
      </c>
      <c r="L37" s="9"/>
      <c r="M37" s="9"/>
      <c r="N37" s="9"/>
      <c r="O37" s="9"/>
      <c r="P37" s="9"/>
      <c r="Q37" s="9"/>
      <c r="R37" s="9"/>
      <c r="S37" s="9"/>
      <c r="T37" s="9"/>
      <c r="U37" s="9"/>
    </row>
    <row r="38">
      <c r="A38" s="8">
        <f>IFERROR(__xludf.DUMMYFUNCTION("""COMPUTED_VALUE"""),44194.48123842593)</f>
        <v>44194.48124</v>
      </c>
      <c r="B38" s="9" t="str">
        <f>IFERROR(__xludf.DUMMYFUNCTION("""COMPUTED_VALUE"""),"ILLIANO CLAUDIO")</f>
        <v>ILLIANO CLAUDIO</v>
      </c>
      <c r="C38" s="9">
        <f>IFERROR(__xludf.DUMMYFUNCTION("""COMPUTED_VALUE"""),1.8563041084E10)</f>
        <v>18563041084</v>
      </c>
      <c r="D38" s="9" t="str">
        <f>IFERROR(__xludf.DUMMYFUNCTION("""COMPUTED_VALUE"""),"Haddonfield")</f>
        <v>Haddonfield</v>
      </c>
      <c r="E38" s="9" t="str">
        <f>IFERROR(__xludf.DUMMYFUNCTION("""COMPUTED_VALUE"""),"NJ")</f>
        <v>NJ</v>
      </c>
      <c r="F38" s="9" t="str">
        <f>IFERROR(__xludf.DUMMYFUNCTION("""COMPUTED_VALUE"""),"US")</f>
        <v>US</v>
      </c>
      <c r="G38" s="9"/>
      <c r="H38" s="9" t="str">
        <f>IFERROR(__xludf.DUMMYFUNCTION("""COMPUTED_VALUE"""),"5m 16s")</f>
        <v>5m 16s</v>
      </c>
      <c r="I38" s="10" t="str">
        <f>IFERROR(__xludf.DUMMYFUNCTION("""COMPUTED_VALUE"""),"https://app.callrail.com/v2/a/951042498/calls/CALb696117ac4404798bf21a7e0e7e4fc3a/recording?access_key=4ef36cd02c35f15f485f")</f>
        <v>https://app.callrail.com/v2/a/951042498/calls/CALb696117ac4404798bf21a7e0e7e4fc3a/recording?access_key=4ef36cd02c35f15f485f</v>
      </c>
      <c r="J38" s="9" t="str">
        <f>IFERROR(__xludf.DUMMYFUNCTION("""COMPUTED_VALUE"""),"Google Ads")</f>
        <v>Google Ads</v>
      </c>
      <c r="K38" s="9" t="str">
        <f>IFERROR(__xludf.DUMMYFUNCTION("""COMPUTED_VALUE"""),"CoolSculpting")</f>
        <v>CoolSculpting</v>
      </c>
      <c r="L38" s="9"/>
      <c r="M38" s="9"/>
      <c r="N38" s="9"/>
      <c r="O38" s="9"/>
      <c r="P38" s="9"/>
      <c r="Q38" s="9"/>
      <c r="R38" s="9"/>
      <c r="S38" s="9"/>
      <c r="T38" s="9"/>
      <c r="U38" s="9"/>
    </row>
    <row r="39">
      <c r="A39" s="8">
        <f>IFERROR(__xludf.DUMMYFUNCTION("""COMPUTED_VALUE"""),44200.52193287037)</f>
        <v>44200.52193</v>
      </c>
      <c r="B39" s="9" t="str">
        <f>IFERROR(__xludf.DUMMYFUNCTION("""COMPUTED_VALUE"""),"ILLIANO CLAUDIO")</f>
        <v>ILLIANO CLAUDIO</v>
      </c>
      <c r="C39" s="9">
        <f>IFERROR(__xludf.DUMMYFUNCTION("""COMPUTED_VALUE"""),1.8563041084E10)</f>
        <v>18563041084</v>
      </c>
      <c r="D39" s="9" t="str">
        <f>IFERROR(__xludf.DUMMYFUNCTION("""COMPUTED_VALUE"""),"Haddonfield")</f>
        <v>Haddonfield</v>
      </c>
      <c r="E39" s="9" t="str">
        <f>IFERROR(__xludf.DUMMYFUNCTION("""COMPUTED_VALUE"""),"NJ")</f>
        <v>NJ</v>
      </c>
      <c r="F39" s="9" t="str">
        <f>IFERROR(__xludf.DUMMYFUNCTION("""COMPUTED_VALUE"""),"US")</f>
        <v>US</v>
      </c>
      <c r="G39" s="9"/>
      <c r="H39" s="9" t="str">
        <f>IFERROR(__xludf.DUMMYFUNCTION("""COMPUTED_VALUE"""),"45s")</f>
        <v>45s</v>
      </c>
      <c r="I39" s="9"/>
      <c r="J39" s="9" t="str">
        <f>IFERROR(__xludf.DUMMYFUNCTION("""COMPUTED_VALUE"""),"Google Ads")</f>
        <v>Google Ads</v>
      </c>
      <c r="K39" s="9" t="str">
        <f>IFERROR(__xludf.DUMMYFUNCTION("""COMPUTED_VALUE"""),"CoolSculpting")</f>
        <v>CoolSculpting</v>
      </c>
      <c r="L39" s="9"/>
      <c r="M39" s="9"/>
      <c r="N39" s="9"/>
      <c r="O39" s="9"/>
      <c r="P39" s="9"/>
      <c r="Q39" s="9"/>
      <c r="R39" s="9"/>
      <c r="S39" s="9"/>
      <c r="T39" s="9"/>
      <c r="U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</sheetData>
  <hyperlinks>
    <hyperlink r:id="rId1" ref="I2"/>
    <hyperlink r:id="rId2" ref="I3"/>
    <hyperlink r:id="rId3" ref="I4"/>
    <hyperlink r:id="rId4" ref="I5"/>
    <hyperlink r:id="rId5" ref="I6"/>
    <hyperlink r:id="rId6" ref="I9"/>
    <hyperlink r:id="rId7" ref="I10"/>
    <hyperlink r:id="rId8" ref="I11"/>
    <hyperlink r:id="rId9" ref="I12"/>
    <hyperlink r:id="rId10" ref="I13"/>
    <hyperlink r:id="rId11" ref="I14"/>
    <hyperlink r:id="rId12" ref="I15"/>
    <hyperlink r:id="rId13" ref="I16"/>
    <hyperlink r:id="rId14" ref="I17"/>
    <hyperlink r:id="rId15" ref="I18"/>
    <hyperlink r:id="rId16" ref="I19"/>
    <hyperlink r:id="rId17" ref="I20"/>
    <hyperlink r:id="rId18" ref="I21"/>
    <hyperlink r:id="rId19" ref="I22"/>
    <hyperlink r:id="rId20" ref="I23"/>
    <hyperlink r:id="rId21" ref="I24"/>
    <hyperlink r:id="rId22" ref="I25"/>
    <hyperlink r:id="rId23" ref="I26"/>
    <hyperlink r:id="rId24" ref="I27"/>
    <hyperlink r:id="rId25" ref="I28"/>
    <hyperlink r:id="rId26" ref="I29"/>
    <hyperlink r:id="rId27" ref="I30"/>
    <hyperlink r:id="rId28" ref="I31"/>
    <hyperlink r:id="rId29" ref="I32"/>
    <hyperlink r:id="rId30" ref="I33"/>
    <hyperlink r:id="rId31" ref="I34"/>
    <hyperlink r:id="rId32" ref="I35"/>
    <hyperlink r:id="rId33" ref="I36"/>
    <hyperlink r:id="rId34" ref="I37"/>
    <hyperlink r:id="rId35" ref="I38"/>
  </hyperlinks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7.0"/>
    <col customWidth="1" min="2" max="2" width="22.25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25"/>
    <col customWidth="1" min="2" max="2" width="13.88"/>
    <col customWidth="1" min="3" max="3" width="23.13"/>
    <col customWidth="1" min="4" max="4" width="11.13"/>
    <col customWidth="1" min="5" max="5" width="9.0"/>
    <col customWidth="1" min="6" max="6" width="41.38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2108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6" t="s">
        <v>2109</v>
      </c>
      <c r="B2" s="11" t="s">
        <v>610</v>
      </c>
      <c r="C2" s="6" t="s">
        <v>173</v>
      </c>
      <c r="D2" s="6" t="s">
        <v>2110</v>
      </c>
      <c r="E2" s="6">
        <v>3217.0</v>
      </c>
      <c r="F2" s="7" t="s">
        <v>2111</v>
      </c>
      <c r="G2" s="11" t="s">
        <v>2112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>
      <c r="A3" s="6" t="s">
        <v>2113</v>
      </c>
      <c r="B3" s="11" t="s">
        <v>2114</v>
      </c>
      <c r="C3" s="6" t="s">
        <v>173</v>
      </c>
      <c r="D3" s="6" t="s">
        <v>2115</v>
      </c>
      <c r="E3" s="6">
        <v>3218.0</v>
      </c>
      <c r="F3" s="7" t="s">
        <v>2111</v>
      </c>
      <c r="G3" s="11" t="s">
        <v>2116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17.25" customHeight="1">
      <c r="A4" s="13">
        <v>43874.668912037036</v>
      </c>
      <c r="B4" s="14" t="s">
        <v>2117</v>
      </c>
      <c r="C4" s="14" t="s">
        <v>2118</v>
      </c>
      <c r="D4" s="14" t="s">
        <v>2119</v>
      </c>
      <c r="G4" s="14" t="s">
        <v>2120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>
      <c r="A5" s="13">
        <v>43873.47788194445</v>
      </c>
      <c r="B5" s="14" t="s">
        <v>2121</v>
      </c>
      <c r="C5" s="14" t="s">
        <v>2122</v>
      </c>
      <c r="D5" s="14">
        <v>8.563819903E9</v>
      </c>
      <c r="G5" s="14" t="s">
        <v>2123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>
      <c r="A6" s="13">
        <v>43870.77276620371</v>
      </c>
      <c r="B6" s="14" t="s">
        <v>2124</v>
      </c>
      <c r="C6" s="14" t="s">
        <v>2125</v>
      </c>
      <c r="D6" s="14">
        <v>9.178080448E9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>
      <c r="A7" s="5" t="s">
        <v>2126</v>
      </c>
      <c r="B7" s="5" t="s">
        <v>2127</v>
      </c>
      <c r="C7" s="5" t="s">
        <v>2128</v>
      </c>
      <c r="D7" s="5">
        <v>8.569311866E9</v>
      </c>
      <c r="E7" s="5">
        <v>3255.0</v>
      </c>
      <c r="F7" s="15" t="s">
        <v>2111</v>
      </c>
      <c r="G7" s="5" t="s">
        <v>2123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>
      <c r="A8" s="5" t="s">
        <v>2129</v>
      </c>
      <c r="B8" s="5" t="s">
        <v>2130</v>
      </c>
      <c r="C8" s="5" t="s">
        <v>2131</v>
      </c>
      <c r="D8" s="5" t="s">
        <v>2132</v>
      </c>
      <c r="E8" s="5">
        <v>3273.0</v>
      </c>
      <c r="F8" s="15" t="s">
        <v>2111</v>
      </c>
      <c r="G8" s="5" t="s">
        <v>2133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>
      <c r="A9" s="5" t="s">
        <v>2134</v>
      </c>
      <c r="B9" s="5" t="s">
        <v>2135</v>
      </c>
      <c r="C9" s="5" t="s">
        <v>2136</v>
      </c>
      <c r="D9" s="5">
        <v>2.158201253E9</v>
      </c>
      <c r="E9" s="5">
        <v>3290.0</v>
      </c>
      <c r="F9" s="15" t="s">
        <v>2111</v>
      </c>
      <c r="G9" s="5" t="s">
        <v>2123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>
      <c r="A10" s="5" t="s">
        <v>2137</v>
      </c>
      <c r="B10" s="5" t="s">
        <v>2138</v>
      </c>
      <c r="C10" s="5" t="s">
        <v>2139</v>
      </c>
      <c r="D10" s="5">
        <v>6.097211833E9</v>
      </c>
      <c r="E10" s="5">
        <v>3294.0</v>
      </c>
      <c r="F10" s="15" t="s">
        <v>2111</v>
      </c>
      <c r="G10" s="5" t="s">
        <v>2112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>
      <c r="A11" s="5" t="s">
        <v>2140</v>
      </c>
      <c r="B11" s="5" t="s">
        <v>2141</v>
      </c>
      <c r="C11" s="5" t="s">
        <v>2142</v>
      </c>
      <c r="D11" s="5">
        <v>6.09970476E9</v>
      </c>
      <c r="E11" s="5">
        <v>3335.0</v>
      </c>
      <c r="F11" s="15" t="s">
        <v>2143</v>
      </c>
      <c r="G11" s="5" t="s">
        <v>2144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>
      <c r="A12" s="5" t="s">
        <v>2145</v>
      </c>
      <c r="B12" s="5" t="s">
        <v>2146</v>
      </c>
      <c r="C12" s="5" t="s">
        <v>2147</v>
      </c>
      <c r="D12" s="5">
        <v>8.562374129E9</v>
      </c>
      <c r="E12" s="5">
        <v>3452.0</v>
      </c>
      <c r="F12" s="15" t="s">
        <v>2111</v>
      </c>
      <c r="G12" s="5" t="s">
        <v>2123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>
      <c r="A13" s="5" t="s">
        <v>2148</v>
      </c>
      <c r="B13" s="5" t="s">
        <v>2149</v>
      </c>
      <c r="C13" s="5" t="s">
        <v>2150</v>
      </c>
      <c r="D13" s="5">
        <v>8.56308417E9</v>
      </c>
      <c r="E13" s="5">
        <v>3474.0</v>
      </c>
      <c r="F13" s="15" t="s">
        <v>2111</v>
      </c>
      <c r="G13" s="5" t="s">
        <v>2144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>
      <c r="A14" s="5" t="s">
        <v>2151</v>
      </c>
      <c r="B14" s="5" t="s">
        <v>2152</v>
      </c>
      <c r="C14" s="5" t="s">
        <v>2153</v>
      </c>
      <c r="D14" s="5">
        <v>6.093326702E9</v>
      </c>
      <c r="E14" s="5">
        <v>3697.0</v>
      </c>
      <c r="F14" s="15" t="s">
        <v>2154</v>
      </c>
      <c r="G14" s="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>
      <c r="A15" s="5" t="s">
        <v>2155</v>
      </c>
      <c r="B15" s="5" t="s">
        <v>2156</v>
      </c>
      <c r="C15" s="5" t="s">
        <v>2157</v>
      </c>
      <c r="D15" s="5">
        <v>8.563819769E9</v>
      </c>
      <c r="E15" s="5">
        <v>3707.0</v>
      </c>
      <c r="F15" s="15" t="s">
        <v>2158</v>
      </c>
      <c r="G15" s="5" t="s">
        <v>2144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>
      <c r="A16" s="5" t="s">
        <v>2159</v>
      </c>
      <c r="B16" s="5" t="s">
        <v>2160</v>
      </c>
      <c r="C16" s="5" t="s">
        <v>2161</v>
      </c>
      <c r="D16" s="5" t="s">
        <v>2162</v>
      </c>
      <c r="E16" s="5">
        <v>3751.0</v>
      </c>
      <c r="F16" s="15" t="s">
        <v>2163</v>
      </c>
      <c r="G16" s="5" t="s">
        <v>2133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>
      <c r="A17" s="5" t="s">
        <v>2164</v>
      </c>
      <c r="B17" s="5" t="s">
        <v>2165</v>
      </c>
      <c r="C17" s="5" t="s">
        <v>2166</v>
      </c>
      <c r="D17" s="5" t="s">
        <v>2167</v>
      </c>
      <c r="E17" s="5">
        <v>3797.0</v>
      </c>
      <c r="F17" s="15" t="s">
        <v>2168</v>
      </c>
      <c r="G17" s="5" t="s">
        <v>2169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>
      <c r="A18" s="5" t="s">
        <v>2170</v>
      </c>
      <c r="B18" s="5" t="s">
        <v>2171</v>
      </c>
      <c r="C18" s="5" t="s">
        <v>2172</v>
      </c>
      <c r="D18" s="5">
        <v>8.569868062E9</v>
      </c>
      <c r="E18" s="5">
        <v>3898.0</v>
      </c>
      <c r="F18" s="15" t="s">
        <v>2173</v>
      </c>
      <c r="G18" s="5" t="s">
        <v>2123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>
      <c r="A19" s="5" t="s">
        <v>2174</v>
      </c>
      <c r="B19" s="5" t="s">
        <v>2175</v>
      </c>
      <c r="C19" s="5" t="s">
        <v>2176</v>
      </c>
      <c r="D19" s="5">
        <v>2.152757337E9</v>
      </c>
      <c r="E19" s="5">
        <v>3980.0</v>
      </c>
      <c r="F19" s="15" t="s">
        <v>2177</v>
      </c>
      <c r="G19" s="5" t="s">
        <v>2144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>
      <c r="A20" s="5" t="s">
        <v>2178</v>
      </c>
      <c r="B20" s="5" t="s">
        <v>2179</v>
      </c>
      <c r="C20" s="5" t="s">
        <v>2180</v>
      </c>
      <c r="D20" s="5">
        <v>6.09334156E9</v>
      </c>
      <c r="E20" s="5">
        <v>4063.0</v>
      </c>
      <c r="F20" s="15" t="s">
        <v>2181</v>
      </c>
      <c r="G20" s="5" t="s">
        <v>2123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>
      <c r="A21" s="16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>
      <c r="A22" s="16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>
      <c r="A23" s="14"/>
      <c r="C23" s="14"/>
      <c r="D23" s="14"/>
      <c r="E23" s="14"/>
      <c r="F23" s="1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>
      <c r="A24" s="14"/>
      <c r="C24" s="14"/>
      <c r="D24" s="14"/>
      <c r="E24" s="14"/>
      <c r="F24" s="1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>
      <c r="A25" s="14"/>
      <c r="C25" s="14"/>
      <c r="D25" s="14"/>
      <c r="E25" s="14"/>
      <c r="F25" s="1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>
      <c r="A26" s="14"/>
      <c r="C26" s="14"/>
      <c r="D26" s="14"/>
      <c r="E26" s="14"/>
      <c r="F26" s="1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>
      <c r="A27" s="16"/>
      <c r="C27" s="14"/>
      <c r="D27" s="14"/>
      <c r="E27" s="14"/>
      <c r="F27" s="1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>
      <c r="A28" s="14"/>
      <c r="C28" s="14"/>
      <c r="D28" s="14"/>
      <c r="E28" s="14"/>
      <c r="F28" s="1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>
      <c r="D29" s="1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>
      <c r="D30" s="1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>
      <c r="A32" s="17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>
      <c r="A33" s="1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>
      <c r="A34" s="1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>
      <c r="A35" s="17"/>
    </row>
    <row r="36">
      <c r="A36" s="17"/>
    </row>
    <row r="37">
      <c r="A37" s="17"/>
    </row>
    <row r="38">
      <c r="A38" s="17"/>
    </row>
    <row r="39">
      <c r="A39" s="17"/>
    </row>
    <row r="40">
      <c r="A40" s="17"/>
    </row>
    <row r="41">
      <c r="A41" s="17"/>
    </row>
    <row r="42">
      <c r="A42" s="17"/>
    </row>
    <row r="43">
      <c r="A43" s="17"/>
    </row>
    <row r="44">
      <c r="A44" s="17"/>
    </row>
    <row r="45">
      <c r="A45" s="17"/>
    </row>
    <row r="46">
      <c r="A46" s="17"/>
    </row>
    <row r="47">
      <c r="A47" s="17"/>
    </row>
    <row r="48">
      <c r="A48" s="17"/>
    </row>
    <row r="49">
      <c r="A49" s="17"/>
    </row>
    <row r="50">
      <c r="A50" s="17"/>
    </row>
    <row r="51">
      <c r="A51" s="17"/>
    </row>
    <row r="52">
      <c r="A52" s="17"/>
    </row>
    <row r="53">
      <c r="A53" s="17"/>
    </row>
    <row r="54">
      <c r="A54" s="17"/>
    </row>
    <row r="55">
      <c r="A55" s="17"/>
    </row>
    <row r="56">
      <c r="A56" s="17"/>
    </row>
    <row r="57">
      <c r="A57" s="17"/>
    </row>
    <row r="58">
      <c r="A58" s="17"/>
    </row>
    <row r="59">
      <c r="A59" s="17"/>
    </row>
    <row r="60">
      <c r="A60" s="17"/>
    </row>
    <row r="61">
      <c r="A61" s="17"/>
    </row>
    <row r="62">
      <c r="A62" s="17"/>
    </row>
    <row r="63">
      <c r="A63" s="17"/>
    </row>
    <row r="64">
      <c r="A64" s="17"/>
    </row>
    <row r="65">
      <c r="A65" s="17"/>
    </row>
    <row r="66">
      <c r="A66" s="17"/>
    </row>
    <row r="67">
      <c r="A67" s="17"/>
    </row>
    <row r="68">
      <c r="A68" s="17"/>
    </row>
    <row r="69">
      <c r="A69" s="17"/>
    </row>
    <row r="70">
      <c r="A70" s="17"/>
    </row>
    <row r="71">
      <c r="A71" s="17"/>
    </row>
    <row r="72">
      <c r="A72" s="17"/>
    </row>
    <row r="73">
      <c r="A73" s="17"/>
    </row>
    <row r="74">
      <c r="A74" s="17"/>
    </row>
    <row r="75">
      <c r="A75" s="17"/>
    </row>
    <row r="76">
      <c r="A76" s="17"/>
    </row>
    <row r="77">
      <c r="A77" s="17"/>
    </row>
    <row r="78">
      <c r="A78" s="17"/>
    </row>
    <row r="79">
      <c r="A79" s="17"/>
    </row>
    <row r="80">
      <c r="A80" s="17"/>
    </row>
    <row r="81">
      <c r="A81" s="17"/>
    </row>
    <row r="82">
      <c r="A82" s="17"/>
    </row>
    <row r="83">
      <c r="A83" s="17"/>
    </row>
    <row r="84">
      <c r="A84" s="17"/>
    </row>
    <row r="85">
      <c r="A85" s="17"/>
    </row>
    <row r="86">
      <c r="A86" s="17"/>
    </row>
    <row r="87">
      <c r="A87" s="17"/>
    </row>
    <row r="88">
      <c r="A88" s="17"/>
    </row>
    <row r="89">
      <c r="A89" s="17"/>
    </row>
    <row r="90">
      <c r="A90" s="17"/>
    </row>
    <row r="91">
      <c r="A91" s="17"/>
    </row>
    <row r="92">
      <c r="A92" s="17"/>
    </row>
    <row r="93">
      <c r="A93" s="17"/>
    </row>
    <row r="94">
      <c r="A94" s="17"/>
    </row>
    <row r="95">
      <c r="A95" s="17"/>
    </row>
    <row r="96">
      <c r="A96" s="17"/>
    </row>
    <row r="97">
      <c r="A97" s="17"/>
    </row>
    <row r="98">
      <c r="A98" s="17"/>
    </row>
    <row r="99">
      <c r="A99" s="17"/>
    </row>
    <row r="100">
      <c r="A100" s="17"/>
    </row>
    <row r="101">
      <c r="A101" s="17"/>
    </row>
    <row r="102">
      <c r="A102" s="17"/>
    </row>
    <row r="103">
      <c r="A103" s="17"/>
    </row>
    <row r="104">
      <c r="A104" s="17"/>
    </row>
    <row r="105">
      <c r="A105" s="17"/>
    </row>
    <row r="106">
      <c r="A106" s="17"/>
    </row>
    <row r="107">
      <c r="A107" s="17"/>
    </row>
    <row r="108">
      <c r="A108" s="17"/>
    </row>
    <row r="109">
      <c r="A109" s="17"/>
    </row>
    <row r="110">
      <c r="A110" s="17"/>
    </row>
    <row r="111">
      <c r="A111" s="17"/>
    </row>
    <row r="112">
      <c r="A112" s="17"/>
    </row>
    <row r="113">
      <c r="A113" s="17"/>
    </row>
    <row r="114">
      <c r="A114" s="17"/>
    </row>
    <row r="115">
      <c r="A115" s="17"/>
    </row>
    <row r="116">
      <c r="A116" s="17"/>
    </row>
    <row r="117">
      <c r="A117" s="17"/>
    </row>
    <row r="118">
      <c r="A118" s="17"/>
    </row>
    <row r="119">
      <c r="A119" s="17"/>
    </row>
    <row r="120">
      <c r="A120" s="17"/>
    </row>
    <row r="121">
      <c r="A121" s="17"/>
    </row>
    <row r="122">
      <c r="A122" s="17"/>
    </row>
    <row r="123">
      <c r="A123" s="17"/>
    </row>
    <row r="124">
      <c r="A124" s="17"/>
    </row>
    <row r="125">
      <c r="A125" s="17"/>
    </row>
    <row r="126">
      <c r="A126" s="17"/>
    </row>
    <row r="127">
      <c r="A127" s="17"/>
    </row>
    <row r="128">
      <c r="A128" s="17"/>
    </row>
    <row r="129">
      <c r="A129" s="17"/>
    </row>
    <row r="130">
      <c r="A130" s="17"/>
    </row>
    <row r="131">
      <c r="A131" s="17"/>
    </row>
    <row r="132">
      <c r="A132" s="17"/>
    </row>
    <row r="133">
      <c r="A133" s="17"/>
    </row>
    <row r="134">
      <c r="A134" s="17"/>
    </row>
    <row r="135">
      <c r="A135" s="17"/>
    </row>
    <row r="136">
      <c r="A136" s="17"/>
    </row>
    <row r="137">
      <c r="A137" s="17"/>
    </row>
    <row r="138">
      <c r="A138" s="17"/>
    </row>
    <row r="139">
      <c r="A139" s="17"/>
    </row>
    <row r="140">
      <c r="A140" s="17"/>
    </row>
    <row r="141">
      <c r="A141" s="17"/>
    </row>
    <row r="142">
      <c r="A142" s="17"/>
    </row>
    <row r="143">
      <c r="A143" s="17"/>
    </row>
    <row r="144">
      <c r="A144" s="17"/>
    </row>
    <row r="145">
      <c r="A145" s="17"/>
    </row>
    <row r="146">
      <c r="A146" s="17"/>
    </row>
    <row r="147">
      <c r="A147" s="17"/>
    </row>
    <row r="148">
      <c r="A148" s="17"/>
    </row>
    <row r="149">
      <c r="A149" s="17"/>
    </row>
    <row r="150">
      <c r="A150" s="17"/>
    </row>
    <row r="151">
      <c r="A151" s="17"/>
    </row>
    <row r="152">
      <c r="A152" s="17"/>
    </row>
    <row r="153">
      <c r="A153" s="17"/>
    </row>
    <row r="154">
      <c r="A154" s="17"/>
    </row>
    <row r="155">
      <c r="A155" s="17"/>
    </row>
    <row r="156">
      <c r="A156" s="17"/>
    </row>
    <row r="157">
      <c r="A157" s="17"/>
    </row>
    <row r="158">
      <c r="A158" s="17"/>
    </row>
    <row r="159">
      <c r="A159" s="17"/>
    </row>
    <row r="160">
      <c r="A160" s="17"/>
    </row>
    <row r="161">
      <c r="A161" s="17"/>
    </row>
    <row r="162">
      <c r="A162" s="17"/>
    </row>
    <row r="163">
      <c r="A163" s="17"/>
    </row>
    <row r="164">
      <c r="A164" s="17"/>
    </row>
    <row r="165">
      <c r="A165" s="17"/>
    </row>
    <row r="166">
      <c r="A166" s="17"/>
    </row>
    <row r="167">
      <c r="A167" s="17"/>
    </row>
    <row r="168">
      <c r="A168" s="17"/>
    </row>
    <row r="169">
      <c r="A169" s="17"/>
    </row>
    <row r="170">
      <c r="A170" s="17"/>
    </row>
    <row r="171">
      <c r="A171" s="17"/>
    </row>
    <row r="172">
      <c r="A172" s="17"/>
    </row>
    <row r="173">
      <c r="A173" s="17"/>
    </row>
    <row r="174">
      <c r="A174" s="17"/>
    </row>
    <row r="175">
      <c r="A175" s="17"/>
    </row>
    <row r="176">
      <c r="A176" s="17"/>
    </row>
    <row r="177">
      <c r="A177" s="17"/>
    </row>
    <row r="178">
      <c r="A178" s="17"/>
    </row>
    <row r="179">
      <c r="A179" s="17"/>
    </row>
    <row r="180">
      <c r="A180" s="17"/>
    </row>
    <row r="181">
      <c r="A181" s="17"/>
    </row>
    <row r="182">
      <c r="A182" s="17"/>
    </row>
    <row r="183">
      <c r="A183" s="17"/>
    </row>
    <row r="184">
      <c r="A184" s="17"/>
    </row>
    <row r="185">
      <c r="A185" s="17"/>
    </row>
    <row r="186">
      <c r="A186" s="17"/>
    </row>
    <row r="187">
      <c r="A187" s="17"/>
    </row>
    <row r="188">
      <c r="A188" s="17"/>
    </row>
    <row r="189">
      <c r="A189" s="17"/>
    </row>
    <row r="190">
      <c r="A190" s="17"/>
    </row>
    <row r="191">
      <c r="A191" s="17"/>
    </row>
    <row r="192">
      <c r="A192" s="17"/>
    </row>
    <row r="193">
      <c r="A193" s="17"/>
    </row>
    <row r="194">
      <c r="A194" s="17"/>
    </row>
    <row r="195">
      <c r="A195" s="17"/>
    </row>
    <row r="196">
      <c r="A196" s="17"/>
    </row>
    <row r="197">
      <c r="A197" s="17"/>
    </row>
    <row r="198">
      <c r="A198" s="17"/>
    </row>
    <row r="199">
      <c r="A199" s="17"/>
    </row>
    <row r="200">
      <c r="A200" s="17"/>
    </row>
    <row r="201">
      <c r="A201" s="17"/>
    </row>
    <row r="202">
      <c r="A202" s="17"/>
    </row>
    <row r="203">
      <c r="A203" s="17"/>
    </row>
    <row r="204">
      <c r="A204" s="17"/>
    </row>
    <row r="205">
      <c r="A205" s="17"/>
    </row>
    <row r="206">
      <c r="A206" s="17"/>
    </row>
    <row r="207">
      <c r="A207" s="17"/>
    </row>
    <row r="208">
      <c r="A208" s="17"/>
    </row>
    <row r="209">
      <c r="A209" s="17"/>
    </row>
    <row r="210">
      <c r="A210" s="17"/>
    </row>
    <row r="211">
      <c r="A211" s="17"/>
    </row>
    <row r="212">
      <c r="A212" s="17"/>
    </row>
    <row r="213">
      <c r="A213" s="17"/>
    </row>
    <row r="214">
      <c r="A214" s="17"/>
    </row>
    <row r="215">
      <c r="A215" s="17"/>
    </row>
    <row r="216">
      <c r="A216" s="17"/>
    </row>
    <row r="217">
      <c r="A217" s="17"/>
    </row>
    <row r="218">
      <c r="A218" s="17"/>
    </row>
    <row r="219">
      <c r="A219" s="17"/>
    </row>
    <row r="220">
      <c r="A220" s="17"/>
    </row>
    <row r="221">
      <c r="A221" s="17"/>
    </row>
    <row r="222">
      <c r="A222" s="17"/>
    </row>
    <row r="223">
      <c r="A223" s="17"/>
    </row>
    <row r="224">
      <c r="A224" s="17"/>
    </row>
    <row r="225">
      <c r="A225" s="17"/>
    </row>
    <row r="226">
      <c r="A226" s="17"/>
    </row>
    <row r="227">
      <c r="A227" s="17"/>
    </row>
    <row r="228">
      <c r="A228" s="17"/>
    </row>
    <row r="229">
      <c r="A229" s="17"/>
    </row>
    <row r="230">
      <c r="A230" s="17"/>
    </row>
    <row r="231">
      <c r="A231" s="17"/>
    </row>
    <row r="232">
      <c r="A232" s="17"/>
    </row>
    <row r="233">
      <c r="A233" s="17"/>
    </row>
    <row r="234">
      <c r="A234" s="17"/>
    </row>
    <row r="235">
      <c r="A235" s="17"/>
    </row>
    <row r="236">
      <c r="A236" s="17"/>
    </row>
    <row r="237">
      <c r="A237" s="17"/>
    </row>
    <row r="238">
      <c r="A238" s="17"/>
    </row>
    <row r="239">
      <c r="A239" s="17"/>
    </row>
    <row r="240">
      <c r="A240" s="17"/>
    </row>
    <row r="241">
      <c r="A241" s="17"/>
    </row>
    <row r="242">
      <c r="A242" s="17"/>
    </row>
    <row r="243">
      <c r="A243" s="17"/>
    </row>
    <row r="244">
      <c r="A244" s="17"/>
    </row>
    <row r="245">
      <c r="A245" s="17"/>
    </row>
    <row r="246">
      <c r="A246" s="17"/>
    </row>
    <row r="247">
      <c r="A247" s="17"/>
    </row>
    <row r="248">
      <c r="A248" s="17"/>
    </row>
    <row r="249">
      <c r="A249" s="17"/>
    </row>
    <row r="250">
      <c r="A250" s="17"/>
    </row>
    <row r="251">
      <c r="A251" s="17"/>
    </row>
    <row r="252">
      <c r="A252" s="17"/>
    </row>
    <row r="253">
      <c r="A253" s="17"/>
    </row>
    <row r="254">
      <c r="A254" s="17"/>
    </row>
    <row r="255">
      <c r="A255" s="17"/>
    </row>
    <row r="256">
      <c r="A256" s="17"/>
    </row>
    <row r="257">
      <c r="A257" s="17"/>
    </row>
    <row r="258">
      <c r="A258" s="17"/>
    </row>
    <row r="259">
      <c r="A259" s="17"/>
    </row>
    <row r="260">
      <c r="A260" s="17"/>
    </row>
    <row r="261">
      <c r="A261" s="17"/>
    </row>
    <row r="262">
      <c r="A262" s="17"/>
    </row>
    <row r="263">
      <c r="A263" s="17"/>
    </row>
    <row r="264">
      <c r="A264" s="17"/>
    </row>
    <row r="265">
      <c r="A265" s="17"/>
    </row>
    <row r="266">
      <c r="A266" s="17"/>
    </row>
    <row r="267">
      <c r="A267" s="17"/>
    </row>
    <row r="268">
      <c r="A268" s="17"/>
    </row>
    <row r="269">
      <c r="A269" s="17"/>
    </row>
    <row r="270">
      <c r="A270" s="17"/>
    </row>
    <row r="271">
      <c r="A271" s="17"/>
    </row>
    <row r="272">
      <c r="A272" s="17"/>
    </row>
    <row r="273">
      <c r="A273" s="17"/>
    </row>
    <row r="274">
      <c r="A274" s="17"/>
    </row>
    <row r="275">
      <c r="A275" s="17"/>
    </row>
    <row r="276">
      <c r="A276" s="17"/>
    </row>
    <row r="277">
      <c r="A277" s="17"/>
    </row>
    <row r="278">
      <c r="A278" s="17"/>
    </row>
    <row r="279">
      <c r="A279" s="17"/>
    </row>
    <row r="280">
      <c r="A280" s="17"/>
    </row>
    <row r="281">
      <c r="A281" s="17"/>
    </row>
    <row r="282">
      <c r="A282" s="17"/>
    </row>
    <row r="283">
      <c r="A283" s="17"/>
    </row>
    <row r="284">
      <c r="A284" s="17"/>
    </row>
    <row r="285">
      <c r="A285" s="17"/>
    </row>
    <row r="286">
      <c r="A286" s="17"/>
    </row>
    <row r="287">
      <c r="A287" s="17"/>
    </row>
    <row r="288">
      <c r="A288" s="17"/>
    </row>
    <row r="289">
      <c r="A289" s="17"/>
    </row>
    <row r="290">
      <c r="A290" s="17"/>
    </row>
    <row r="291">
      <c r="A291" s="17"/>
    </row>
    <row r="292">
      <c r="A292" s="17"/>
    </row>
    <row r="293">
      <c r="A293" s="17"/>
    </row>
    <row r="294">
      <c r="A294" s="17"/>
    </row>
    <row r="295">
      <c r="A295" s="17"/>
    </row>
    <row r="296">
      <c r="A296" s="17"/>
    </row>
    <row r="297">
      <c r="A297" s="17"/>
    </row>
    <row r="298">
      <c r="A298" s="17"/>
    </row>
    <row r="299">
      <c r="A299" s="17"/>
    </row>
    <row r="300">
      <c r="A300" s="17"/>
    </row>
    <row r="301">
      <c r="A301" s="17"/>
    </row>
    <row r="302">
      <c r="A302" s="17"/>
    </row>
    <row r="303">
      <c r="A303" s="17"/>
    </row>
    <row r="304">
      <c r="A304" s="17"/>
    </row>
    <row r="305">
      <c r="A305" s="17"/>
    </row>
    <row r="306">
      <c r="A306" s="17"/>
    </row>
    <row r="307">
      <c r="A307" s="17"/>
    </row>
    <row r="308">
      <c r="A308" s="17"/>
    </row>
    <row r="309">
      <c r="A309" s="17"/>
    </row>
    <row r="310">
      <c r="A310" s="17"/>
    </row>
    <row r="311">
      <c r="A311" s="17"/>
    </row>
    <row r="312">
      <c r="A312" s="17"/>
    </row>
    <row r="313">
      <c r="A313" s="17"/>
    </row>
    <row r="314">
      <c r="A314" s="17"/>
    </row>
    <row r="315">
      <c r="A315" s="17"/>
    </row>
    <row r="316">
      <c r="A316" s="17"/>
    </row>
    <row r="317">
      <c r="A317" s="17"/>
    </row>
    <row r="318">
      <c r="A318" s="17"/>
    </row>
    <row r="319">
      <c r="A319" s="17"/>
    </row>
    <row r="320">
      <c r="A320" s="17"/>
    </row>
    <row r="321">
      <c r="A321" s="17"/>
    </row>
    <row r="322">
      <c r="A322" s="17"/>
    </row>
    <row r="323">
      <c r="A323" s="17"/>
    </row>
    <row r="324">
      <c r="A324" s="17"/>
    </row>
    <row r="325">
      <c r="A325" s="17"/>
    </row>
    <row r="326">
      <c r="A326" s="17"/>
    </row>
    <row r="327">
      <c r="A327" s="17"/>
    </row>
    <row r="328">
      <c r="A328" s="17"/>
    </row>
    <row r="329">
      <c r="A329" s="17"/>
    </row>
    <row r="330">
      <c r="A330" s="17"/>
    </row>
    <row r="331">
      <c r="A331" s="17"/>
    </row>
    <row r="332">
      <c r="A332" s="17"/>
    </row>
    <row r="333">
      <c r="A333" s="17"/>
    </row>
    <row r="334">
      <c r="A334" s="17"/>
    </row>
    <row r="335">
      <c r="A335" s="17"/>
    </row>
    <row r="336">
      <c r="A336" s="17"/>
    </row>
    <row r="337">
      <c r="A337" s="17"/>
    </row>
    <row r="338">
      <c r="A338" s="17"/>
    </row>
    <row r="339">
      <c r="A339" s="17"/>
    </row>
    <row r="340">
      <c r="A340" s="17"/>
    </row>
    <row r="341">
      <c r="A341" s="17"/>
    </row>
    <row r="342">
      <c r="A342" s="17"/>
    </row>
    <row r="343">
      <c r="A343" s="17"/>
    </row>
    <row r="344">
      <c r="A344" s="17"/>
    </row>
    <row r="345">
      <c r="A345" s="17"/>
    </row>
    <row r="346">
      <c r="A346" s="17"/>
    </row>
    <row r="347">
      <c r="A347" s="17"/>
    </row>
    <row r="348">
      <c r="A348" s="17"/>
    </row>
    <row r="349">
      <c r="A349" s="17"/>
    </row>
    <row r="350">
      <c r="A350" s="17"/>
    </row>
    <row r="351">
      <c r="A351" s="17"/>
    </row>
    <row r="352">
      <c r="A352" s="17"/>
    </row>
    <row r="353">
      <c r="A353" s="17"/>
    </row>
    <row r="354">
      <c r="A354" s="17"/>
    </row>
    <row r="355">
      <c r="A355" s="17"/>
    </row>
    <row r="356">
      <c r="A356" s="17"/>
    </row>
    <row r="357">
      <c r="A357" s="17"/>
    </row>
    <row r="358">
      <c r="A358" s="17"/>
    </row>
    <row r="359">
      <c r="A359" s="17"/>
    </row>
    <row r="360">
      <c r="A360" s="17"/>
    </row>
    <row r="361">
      <c r="A361" s="17"/>
    </row>
    <row r="362">
      <c r="A362" s="17"/>
    </row>
    <row r="363">
      <c r="A363" s="17"/>
    </row>
    <row r="364">
      <c r="A364" s="17"/>
    </row>
    <row r="365">
      <c r="A365" s="17"/>
    </row>
    <row r="366">
      <c r="A366" s="17"/>
    </row>
    <row r="367">
      <c r="A367" s="17"/>
    </row>
    <row r="368">
      <c r="A368" s="17"/>
    </row>
    <row r="369">
      <c r="A369" s="17"/>
    </row>
    <row r="370">
      <c r="A370" s="17"/>
    </row>
    <row r="371">
      <c r="A371" s="17"/>
    </row>
    <row r="372">
      <c r="A372" s="17"/>
    </row>
    <row r="373">
      <c r="A373" s="17"/>
    </row>
    <row r="374">
      <c r="A374" s="17"/>
    </row>
    <row r="375">
      <c r="A375" s="17"/>
    </row>
    <row r="376">
      <c r="A376" s="17"/>
    </row>
    <row r="377">
      <c r="A377" s="17"/>
    </row>
    <row r="378">
      <c r="A378" s="17"/>
    </row>
    <row r="379">
      <c r="A379" s="17"/>
    </row>
    <row r="380">
      <c r="A380" s="17"/>
    </row>
    <row r="381">
      <c r="A381" s="17"/>
    </row>
    <row r="382">
      <c r="A382" s="17"/>
    </row>
    <row r="383">
      <c r="A383" s="17"/>
    </row>
    <row r="384">
      <c r="A384" s="17"/>
    </row>
    <row r="385">
      <c r="A385" s="17"/>
    </row>
    <row r="386">
      <c r="A386" s="17"/>
    </row>
    <row r="387">
      <c r="A387" s="17"/>
    </row>
    <row r="388">
      <c r="A388" s="17"/>
    </row>
    <row r="389">
      <c r="A389" s="17"/>
    </row>
    <row r="390">
      <c r="A390" s="17"/>
    </row>
    <row r="391">
      <c r="A391" s="17"/>
    </row>
    <row r="392">
      <c r="A392" s="17"/>
    </row>
    <row r="393">
      <c r="A393" s="17"/>
    </row>
    <row r="394">
      <c r="A394" s="17"/>
    </row>
    <row r="395">
      <c r="A395" s="17"/>
    </row>
    <row r="396">
      <c r="A396" s="17"/>
    </row>
    <row r="397">
      <c r="A397" s="17"/>
    </row>
    <row r="398">
      <c r="A398" s="17"/>
    </row>
    <row r="399">
      <c r="A399" s="17"/>
    </row>
    <row r="400">
      <c r="A400" s="17"/>
    </row>
    <row r="401">
      <c r="A401" s="17"/>
    </row>
    <row r="402">
      <c r="A402" s="17"/>
    </row>
    <row r="403">
      <c r="A403" s="17"/>
    </row>
    <row r="404">
      <c r="A404" s="17"/>
    </row>
    <row r="405">
      <c r="A405" s="17"/>
    </row>
    <row r="406">
      <c r="A406" s="17"/>
    </row>
    <row r="407">
      <c r="A407" s="17"/>
    </row>
    <row r="408">
      <c r="A408" s="17"/>
    </row>
    <row r="409">
      <c r="A409" s="17"/>
    </row>
    <row r="410">
      <c r="A410" s="17"/>
    </row>
    <row r="411">
      <c r="A411" s="17"/>
    </row>
    <row r="412">
      <c r="A412" s="17"/>
    </row>
    <row r="413">
      <c r="A413" s="17"/>
    </row>
    <row r="414">
      <c r="A414" s="17"/>
    </row>
    <row r="415">
      <c r="A415" s="17"/>
    </row>
    <row r="416">
      <c r="A416" s="17"/>
    </row>
    <row r="417">
      <c r="A417" s="17"/>
    </row>
    <row r="418">
      <c r="A418" s="17"/>
    </row>
    <row r="419">
      <c r="A419" s="17"/>
    </row>
    <row r="420">
      <c r="A420" s="17"/>
    </row>
    <row r="421">
      <c r="A421" s="17"/>
    </row>
    <row r="422">
      <c r="A422" s="17"/>
    </row>
    <row r="423">
      <c r="A423" s="17"/>
    </row>
    <row r="424">
      <c r="A424" s="17"/>
    </row>
    <row r="425">
      <c r="A425" s="17"/>
    </row>
    <row r="426">
      <c r="A426" s="17"/>
    </row>
    <row r="427">
      <c r="A427" s="17"/>
    </row>
    <row r="428">
      <c r="A428" s="17"/>
    </row>
    <row r="429">
      <c r="A429" s="17"/>
    </row>
    <row r="430">
      <c r="A430" s="17"/>
    </row>
    <row r="431">
      <c r="A431" s="17"/>
    </row>
    <row r="432">
      <c r="A432" s="17"/>
    </row>
    <row r="433">
      <c r="A433" s="17"/>
    </row>
    <row r="434">
      <c r="A434" s="17"/>
    </row>
    <row r="435">
      <c r="A435" s="17"/>
    </row>
    <row r="436">
      <c r="A436" s="17"/>
    </row>
    <row r="437">
      <c r="A437" s="17"/>
    </row>
    <row r="438">
      <c r="A438" s="17"/>
    </row>
    <row r="439">
      <c r="A439" s="17"/>
    </row>
    <row r="440">
      <c r="A440" s="17"/>
    </row>
    <row r="441">
      <c r="A441" s="17"/>
    </row>
    <row r="442">
      <c r="A442" s="17"/>
    </row>
    <row r="443">
      <c r="A443" s="17"/>
    </row>
    <row r="444">
      <c r="A444" s="17"/>
    </row>
    <row r="445">
      <c r="A445" s="17"/>
    </row>
    <row r="446">
      <c r="A446" s="17"/>
    </row>
    <row r="447">
      <c r="A447" s="17"/>
    </row>
    <row r="448">
      <c r="A448" s="17"/>
    </row>
    <row r="449">
      <c r="A449" s="17"/>
    </row>
    <row r="450">
      <c r="A450" s="17"/>
    </row>
    <row r="451">
      <c r="A451" s="17"/>
    </row>
    <row r="452">
      <c r="A452" s="17"/>
    </row>
    <row r="453">
      <c r="A453" s="17"/>
    </row>
    <row r="454">
      <c r="A454" s="17"/>
    </row>
    <row r="455">
      <c r="A455" s="17"/>
    </row>
    <row r="456">
      <c r="A456" s="17"/>
    </row>
    <row r="457">
      <c r="A457" s="17"/>
    </row>
    <row r="458">
      <c r="A458" s="17"/>
    </row>
    <row r="459">
      <c r="A459" s="17"/>
    </row>
    <row r="460">
      <c r="A460" s="17"/>
    </row>
    <row r="461">
      <c r="A461" s="17"/>
    </row>
    <row r="462">
      <c r="A462" s="17"/>
    </row>
    <row r="463">
      <c r="A463" s="17"/>
    </row>
    <row r="464">
      <c r="A464" s="17"/>
    </row>
    <row r="465">
      <c r="A465" s="17"/>
    </row>
    <row r="466">
      <c r="A466" s="17"/>
    </row>
    <row r="467">
      <c r="A467" s="17"/>
    </row>
    <row r="468">
      <c r="A468" s="17"/>
    </row>
    <row r="469">
      <c r="A469" s="17"/>
    </row>
    <row r="470">
      <c r="A470" s="17"/>
    </row>
    <row r="471">
      <c r="A471" s="17"/>
    </row>
    <row r="472">
      <c r="A472" s="17"/>
    </row>
    <row r="473">
      <c r="A473" s="17"/>
    </row>
    <row r="474">
      <c r="A474" s="17"/>
    </row>
    <row r="475">
      <c r="A475" s="17"/>
    </row>
    <row r="476">
      <c r="A476" s="17"/>
    </row>
    <row r="477">
      <c r="A477" s="17"/>
    </row>
    <row r="478">
      <c r="A478" s="17"/>
    </row>
    <row r="479">
      <c r="A479" s="17"/>
    </row>
    <row r="480">
      <c r="A480" s="17"/>
    </row>
    <row r="481">
      <c r="A481" s="17"/>
    </row>
    <row r="482">
      <c r="A482" s="17"/>
    </row>
    <row r="483">
      <c r="A483" s="17"/>
    </row>
    <row r="484">
      <c r="A484" s="17"/>
    </row>
    <row r="485">
      <c r="A485" s="17"/>
    </row>
    <row r="486">
      <c r="A486" s="17"/>
    </row>
    <row r="487">
      <c r="A487" s="17"/>
    </row>
    <row r="488">
      <c r="A488" s="17"/>
    </row>
    <row r="489">
      <c r="A489" s="17"/>
    </row>
    <row r="490">
      <c r="A490" s="17"/>
    </row>
    <row r="491">
      <c r="A491" s="17"/>
    </row>
    <row r="492">
      <c r="A492" s="17"/>
    </row>
    <row r="493">
      <c r="A493" s="17"/>
    </row>
    <row r="494">
      <c r="A494" s="17"/>
    </row>
    <row r="495">
      <c r="A495" s="17"/>
    </row>
    <row r="496">
      <c r="A496" s="17"/>
    </row>
    <row r="497">
      <c r="A497" s="17"/>
    </row>
    <row r="498">
      <c r="A498" s="17"/>
    </row>
    <row r="499">
      <c r="A499" s="17"/>
    </row>
    <row r="500">
      <c r="A500" s="17"/>
    </row>
    <row r="501">
      <c r="A501" s="17"/>
    </row>
    <row r="502">
      <c r="A502" s="17"/>
    </row>
    <row r="503">
      <c r="A503" s="17"/>
    </row>
    <row r="504">
      <c r="A504" s="17"/>
    </row>
    <row r="505">
      <c r="A505" s="17"/>
    </row>
    <row r="506">
      <c r="A506" s="17"/>
    </row>
    <row r="507">
      <c r="A507" s="17"/>
    </row>
    <row r="508">
      <c r="A508" s="17"/>
    </row>
    <row r="509">
      <c r="A509" s="17"/>
    </row>
    <row r="510">
      <c r="A510" s="17"/>
    </row>
    <row r="511">
      <c r="A511" s="17"/>
    </row>
    <row r="512">
      <c r="A512" s="17"/>
    </row>
    <row r="513">
      <c r="A513" s="17"/>
    </row>
    <row r="514">
      <c r="A514" s="17"/>
    </row>
    <row r="515">
      <c r="A515" s="17"/>
    </row>
    <row r="516">
      <c r="A516" s="17"/>
    </row>
    <row r="517">
      <c r="A517" s="17"/>
    </row>
    <row r="518">
      <c r="A518" s="17"/>
    </row>
    <row r="519">
      <c r="A519" s="17"/>
    </row>
    <row r="520">
      <c r="A520" s="17"/>
    </row>
    <row r="521">
      <c r="A521" s="17"/>
    </row>
    <row r="522">
      <c r="A522" s="17"/>
    </row>
    <row r="523">
      <c r="A523" s="17"/>
    </row>
    <row r="524">
      <c r="A524" s="17"/>
    </row>
    <row r="525">
      <c r="A525" s="17"/>
    </row>
    <row r="526">
      <c r="A526" s="17"/>
    </row>
    <row r="527">
      <c r="A527" s="17"/>
    </row>
    <row r="528">
      <c r="A528" s="17"/>
    </row>
    <row r="529">
      <c r="A529" s="17"/>
    </row>
    <row r="530">
      <c r="A530" s="17"/>
    </row>
    <row r="531">
      <c r="A531" s="17"/>
    </row>
    <row r="532">
      <c r="A532" s="17"/>
    </row>
    <row r="533">
      <c r="A533" s="17"/>
    </row>
    <row r="534">
      <c r="A534" s="17"/>
    </row>
    <row r="535">
      <c r="A535" s="17"/>
    </row>
    <row r="536">
      <c r="A536" s="17"/>
    </row>
    <row r="537">
      <c r="A537" s="17"/>
    </row>
    <row r="538">
      <c r="A538" s="17"/>
    </row>
    <row r="539">
      <c r="A539" s="17"/>
    </row>
    <row r="540">
      <c r="A540" s="17"/>
    </row>
    <row r="541">
      <c r="A541" s="17"/>
    </row>
    <row r="542">
      <c r="A542" s="17"/>
    </row>
    <row r="543">
      <c r="A543" s="17"/>
    </row>
    <row r="544">
      <c r="A544" s="17"/>
    </row>
    <row r="545">
      <c r="A545" s="17"/>
    </row>
    <row r="546">
      <c r="A546" s="17"/>
    </row>
    <row r="547">
      <c r="A547" s="17"/>
    </row>
    <row r="548">
      <c r="A548" s="17"/>
    </row>
    <row r="549">
      <c r="A549" s="17"/>
    </row>
    <row r="550">
      <c r="A550" s="17"/>
    </row>
    <row r="551">
      <c r="A551" s="17"/>
    </row>
    <row r="552">
      <c r="A552" s="17"/>
    </row>
    <row r="553">
      <c r="A553" s="17"/>
    </row>
    <row r="554">
      <c r="A554" s="17"/>
    </row>
    <row r="555">
      <c r="A555" s="17"/>
    </row>
    <row r="556">
      <c r="A556" s="17"/>
    </row>
    <row r="557">
      <c r="A557" s="17"/>
    </row>
    <row r="558">
      <c r="A558" s="17"/>
    </row>
    <row r="559">
      <c r="A559" s="17"/>
    </row>
    <row r="560">
      <c r="A560" s="17"/>
    </row>
    <row r="561">
      <c r="A561" s="17"/>
    </row>
    <row r="562">
      <c r="A562" s="17"/>
    </row>
    <row r="563">
      <c r="A563" s="17"/>
    </row>
    <row r="564">
      <c r="A564" s="17"/>
    </row>
    <row r="565">
      <c r="A565" s="17"/>
    </row>
    <row r="566">
      <c r="A566" s="17"/>
    </row>
    <row r="567">
      <c r="A567" s="17"/>
    </row>
    <row r="568">
      <c r="A568" s="17"/>
    </row>
    <row r="569">
      <c r="A569" s="17"/>
    </row>
    <row r="570">
      <c r="A570" s="17"/>
    </row>
    <row r="571">
      <c r="A571" s="17"/>
    </row>
    <row r="572">
      <c r="A572" s="17"/>
    </row>
    <row r="573">
      <c r="A573" s="17"/>
    </row>
    <row r="574">
      <c r="A574" s="17"/>
    </row>
    <row r="575">
      <c r="A575" s="17"/>
    </row>
    <row r="576">
      <c r="A576" s="17"/>
    </row>
    <row r="577">
      <c r="A577" s="17"/>
    </row>
    <row r="578">
      <c r="A578" s="17"/>
    </row>
    <row r="579">
      <c r="A579" s="17"/>
    </row>
    <row r="580">
      <c r="A580" s="17"/>
    </row>
    <row r="581">
      <c r="A581" s="17"/>
    </row>
    <row r="582">
      <c r="A582" s="17"/>
    </row>
    <row r="583">
      <c r="A583" s="17"/>
    </row>
    <row r="584">
      <c r="A584" s="17"/>
    </row>
    <row r="585">
      <c r="A585" s="17"/>
    </row>
    <row r="586">
      <c r="A586" s="17"/>
    </row>
    <row r="587">
      <c r="A587" s="17"/>
    </row>
    <row r="588">
      <c r="A588" s="17"/>
    </row>
    <row r="589">
      <c r="A589" s="17"/>
    </row>
    <row r="590">
      <c r="A590" s="17"/>
    </row>
    <row r="591">
      <c r="A591" s="17"/>
    </row>
    <row r="592">
      <c r="A592" s="17"/>
    </row>
    <row r="593">
      <c r="A593" s="17"/>
    </row>
    <row r="594">
      <c r="A594" s="17"/>
    </row>
    <row r="595">
      <c r="A595" s="17"/>
    </row>
    <row r="596">
      <c r="A596" s="17"/>
    </row>
    <row r="597">
      <c r="A597" s="17"/>
    </row>
    <row r="598">
      <c r="A598" s="17"/>
    </row>
    <row r="599">
      <c r="A599" s="17"/>
    </row>
    <row r="600">
      <c r="A600" s="17"/>
    </row>
    <row r="601">
      <c r="A601" s="17"/>
    </row>
    <row r="602">
      <c r="A602" s="17"/>
    </row>
    <row r="603">
      <c r="A603" s="17"/>
    </row>
    <row r="604">
      <c r="A604" s="17"/>
    </row>
    <row r="605">
      <c r="A605" s="17"/>
    </row>
    <row r="606">
      <c r="A606" s="17"/>
    </row>
    <row r="607">
      <c r="A607" s="17"/>
    </row>
    <row r="608">
      <c r="A608" s="17"/>
    </row>
    <row r="609">
      <c r="A609" s="17"/>
    </row>
    <row r="610">
      <c r="A610" s="17"/>
    </row>
    <row r="611">
      <c r="A611" s="17"/>
    </row>
    <row r="612">
      <c r="A612" s="17"/>
    </row>
    <row r="613">
      <c r="A613" s="17"/>
    </row>
    <row r="614">
      <c r="A614" s="17"/>
    </row>
    <row r="615">
      <c r="A615" s="17"/>
    </row>
    <row r="616">
      <c r="A616" s="17"/>
    </row>
    <row r="617">
      <c r="A617" s="17"/>
    </row>
    <row r="618">
      <c r="A618" s="17"/>
    </row>
    <row r="619">
      <c r="A619" s="17"/>
    </row>
    <row r="620">
      <c r="A620" s="17"/>
    </row>
    <row r="621">
      <c r="A621" s="17"/>
    </row>
    <row r="622">
      <c r="A622" s="17"/>
    </row>
    <row r="623">
      <c r="A623" s="17"/>
    </row>
    <row r="624">
      <c r="A624" s="17"/>
    </row>
    <row r="625">
      <c r="A625" s="17"/>
    </row>
    <row r="626">
      <c r="A626" s="17"/>
    </row>
    <row r="627">
      <c r="A627" s="17"/>
    </row>
    <row r="628">
      <c r="A628" s="17"/>
    </row>
    <row r="629">
      <c r="A629" s="17"/>
    </row>
    <row r="630">
      <c r="A630" s="17"/>
    </row>
    <row r="631">
      <c r="A631" s="17"/>
    </row>
    <row r="632">
      <c r="A632" s="17"/>
    </row>
    <row r="633">
      <c r="A633" s="17"/>
    </row>
    <row r="634">
      <c r="A634" s="17"/>
    </row>
    <row r="635">
      <c r="A635" s="17"/>
    </row>
    <row r="636">
      <c r="A636" s="17"/>
    </row>
    <row r="637">
      <c r="A637" s="17"/>
    </row>
    <row r="638">
      <c r="A638" s="17"/>
    </row>
    <row r="639">
      <c r="A639" s="17"/>
    </row>
    <row r="640">
      <c r="A640" s="17"/>
    </row>
    <row r="641">
      <c r="A641" s="17"/>
    </row>
    <row r="642">
      <c r="A642" s="17"/>
    </row>
    <row r="643">
      <c r="A643" s="17"/>
    </row>
    <row r="644">
      <c r="A644" s="17"/>
    </row>
    <row r="645">
      <c r="A645" s="17"/>
    </row>
    <row r="646">
      <c r="A646" s="17"/>
    </row>
    <row r="647">
      <c r="A647" s="17"/>
    </row>
    <row r="648">
      <c r="A648" s="17"/>
    </row>
    <row r="649">
      <c r="A649" s="17"/>
    </row>
    <row r="650">
      <c r="A650" s="17"/>
    </row>
    <row r="651">
      <c r="A651" s="17"/>
    </row>
    <row r="652">
      <c r="A652" s="17"/>
    </row>
    <row r="653">
      <c r="A653" s="17"/>
    </row>
    <row r="654">
      <c r="A654" s="17"/>
    </row>
    <row r="655">
      <c r="A655" s="17"/>
    </row>
    <row r="656">
      <c r="A656" s="17"/>
    </row>
    <row r="657">
      <c r="A657" s="17"/>
    </row>
    <row r="658">
      <c r="A658" s="17"/>
    </row>
    <row r="659">
      <c r="A659" s="17"/>
    </row>
    <row r="660">
      <c r="A660" s="17"/>
    </row>
    <row r="661">
      <c r="A661" s="17"/>
    </row>
    <row r="662">
      <c r="A662" s="17"/>
    </row>
    <row r="663">
      <c r="A663" s="17"/>
    </row>
    <row r="664">
      <c r="A664" s="17"/>
    </row>
    <row r="665">
      <c r="A665" s="17"/>
    </row>
    <row r="666">
      <c r="A666" s="17"/>
    </row>
    <row r="667">
      <c r="A667" s="17"/>
    </row>
    <row r="668">
      <c r="A668" s="17"/>
    </row>
    <row r="669">
      <c r="A669" s="17"/>
    </row>
    <row r="670">
      <c r="A670" s="17"/>
    </row>
    <row r="671">
      <c r="A671" s="17"/>
    </row>
    <row r="672">
      <c r="A672" s="17"/>
    </row>
    <row r="673">
      <c r="A673" s="17"/>
    </row>
    <row r="674">
      <c r="A674" s="17"/>
    </row>
    <row r="675">
      <c r="A675" s="17"/>
    </row>
    <row r="676">
      <c r="A676" s="17"/>
    </row>
    <row r="677">
      <c r="A677" s="17"/>
    </row>
    <row r="678">
      <c r="A678" s="17"/>
    </row>
    <row r="679">
      <c r="A679" s="17"/>
    </row>
    <row r="680">
      <c r="A680" s="17"/>
    </row>
    <row r="681">
      <c r="A681" s="17"/>
    </row>
    <row r="682">
      <c r="A682" s="17"/>
    </row>
    <row r="683">
      <c r="A683" s="17"/>
    </row>
    <row r="684">
      <c r="A684" s="17"/>
    </row>
    <row r="685">
      <c r="A685" s="17"/>
    </row>
    <row r="686">
      <c r="A686" s="17"/>
    </row>
    <row r="687">
      <c r="A687" s="17"/>
    </row>
    <row r="688">
      <c r="A688" s="17"/>
    </row>
    <row r="689">
      <c r="A689" s="17"/>
    </row>
    <row r="690">
      <c r="A690" s="17"/>
    </row>
    <row r="691">
      <c r="A691" s="17"/>
    </row>
    <row r="692">
      <c r="A692" s="17"/>
    </row>
    <row r="693">
      <c r="A693" s="17"/>
    </row>
    <row r="694">
      <c r="A694" s="17"/>
    </row>
    <row r="695">
      <c r="A695" s="17"/>
    </row>
    <row r="696">
      <c r="A696" s="17"/>
    </row>
    <row r="697">
      <c r="A697" s="17"/>
    </row>
    <row r="698">
      <c r="A698" s="17"/>
    </row>
    <row r="699">
      <c r="A699" s="17"/>
    </row>
    <row r="700">
      <c r="A700" s="17"/>
    </row>
    <row r="701">
      <c r="A701" s="17"/>
    </row>
    <row r="702">
      <c r="A702" s="17"/>
    </row>
    <row r="703">
      <c r="A703" s="17"/>
    </row>
    <row r="704">
      <c r="A704" s="17"/>
    </row>
    <row r="705">
      <c r="A705" s="17"/>
    </row>
    <row r="706">
      <c r="A706" s="17"/>
    </row>
    <row r="707">
      <c r="A707" s="17"/>
    </row>
    <row r="708">
      <c r="A708" s="17"/>
    </row>
    <row r="709">
      <c r="A709" s="17"/>
    </row>
    <row r="710">
      <c r="A710" s="17"/>
    </row>
    <row r="711">
      <c r="A711" s="17"/>
    </row>
    <row r="712">
      <c r="A712" s="17"/>
    </row>
    <row r="713">
      <c r="A713" s="17"/>
    </row>
    <row r="714">
      <c r="A714" s="17"/>
    </row>
    <row r="715">
      <c r="A715" s="17"/>
    </row>
    <row r="716">
      <c r="A716" s="17"/>
    </row>
    <row r="717">
      <c r="A717" s="17"/>
    </row>
    <row r="718">
      <c r="A718" s="17"/>
    </row>
    <row r="719">
      <c r="A719" s="17"/>
    </row>
    <row r="720">
      <c r="A720" s="17"/>
    </row>
    <row r="721">
      <c r="A721" s="17"/>
    </row>
    <row r="722">
      <c r="A722" s="17"/>
    </row>
    <row r="723">
      <c r="A723" s="17"/>
    </row>
    <row r="724">
      <c r="A724" s="17"/>
    </row>
    <row r="725">
      <c r="A725" s="17"/>
    </row>
    <row r="726">
      <c r="A726" s="17"/>
    </row>
    <row r="727">
      <c r="A727" s="17"/>
    </row>
    <row r="728">
      <c r="A728" s="17"/>
    </row>
    <row r="729">
      <c r="A729" s="17"/>
    </row>
    <row r="730">
      <c r="A730" s="17"/>
    </row>
    <row r="731">
      <c r="A731" s="17"/>
    </row>
    <row r="732">
      <c r="A732" s="17"/>
    </row>
    <row r="733">
      <c r="A733" s="17"/>
    </row>
    <row r="734">
      <c r="A734" s="17"/>
    </row>
    <row r="735">
      <c r="A735" s="17"/>
    </row>
    <row r="736">
      <c r="A736" s="17"/>
    </row>
    <row r="737">
      <c r="A737" s="17"/>
    </row>
    <row r="738">
      <c r="A738" s="17"/>
    </row>
    <row r="739">
      <c r="A739" s="17"/>
    </row>
    <row r="740">
      <c r="A740" s="17"/>
    </row>
    <row r="741">
      <c r="A741" s="17"/>
    </row>
    <row r="742">
      <c r="A742" s="17"/>
    </row>
    <row r="743">
      <c r="A743" s="17"/>
    </row>
    <row r="744">
      <c r="A744" s="17"/>
    </row>
    <row r="745">
      <c r="A745" s="17"/>
    </row>
    <row r="746">
      <c r="A746" s="17"/>
    </row>
    <row r="747">
      <c r="A747" s="17"/>
    </row>
    <row r="748">
      <c r="A748" s="17"/>
    </row>
    <row r="749">
      <c r="A749" s="17"/>
    </row>
    <row r="750">
      <c r="A750" s="17"/>
    </row>
    <row r="751">
      <c r="A751" s="17"/>
    </row>
    <row r="752">
      <c r="A752" s="17"/>
    </row>
    <row r="753">
      <c r="A753" s="17"/>
    </row>
    <row r="754">
      <c r="A754" s="17"/>
    </row>
    <row r="755">
      <c r="A755" s="17"/>
    </row>
    <row r="756">
      <c r="A756" s="17"/>
    </row>
    <row r="757">
      <c r="A757" s="17"/>
    </row>
    <row r="758">
      <c r="A758" s="17"/>
    </row>
    <row r="759">
      <c r="A759" s="17"/>
    </row>
    <row r="760">
      <c r="A760" s="17"/>
    </row>
    <row r="761">
      <c r="A761" s="17"/>
    </row>
    <row r="762">
      <c r="A762" s="17"/>
    </row>
    <row r="763">
      <c r="A763" s="17"/>
    </row>
    <row r="764">
      <c r="A764" s="17"/>
    </row>
    <row r="765">
      <c r="A765" s="17"/>
    </row>
    <row r="766">
      <c r="A766" s="17"/>
    </row>
    <row r="767">
      <c r="A767" s="17"/>
    </row>
    <row r="768">
      <c r="A768" s="17"/>
    </row>
    <row r="769">
      <c r="A769" s="17"/>
    </row>
    <row r="770">
      <c r="A770" s="17"/>
    </row>
    <row r="771">
      <c r="A771" s="17"/>
    </row>
    <row r="772">
      <c r="A772" s="17"/>
    </row>
    <row r="773">
      <c r="A773" s="17"/>
    </row>
    <row r="774">
      <c r="A774" s="17"/>
    </row>
    <row r="775">
      <c r="A775" s="17"/>
    </row>
    <row r="776">
      <c r="A776" s="17"/>
    </row>
    <row r="777">
      <c r="A777" s="17"/>
    </row>
    <row r="778">
      <c r="A778" s="17"/>
    </row>
    <row r="779">
      <c r="A779" s="17"/>
    </row>
    <row r="780">
      <c r="A780" s="17"/>
    </row>
    <row r="781">
      <c r="A781" s="17"/>
    </row>
    <row r="782">
      <c r="A782" s="17"/>
    </row>
    <row r="783">
      <c r="A783" s="17"/>
    </row>
    <row r="784">
      <c r="A784" s="17"/>
    </row>
    <row r="785">
      <c r="A785" s="17"/>
    </row>
    <row r="786">
      <c r="A786" s="17"/>
    </row>
    <row r="787">
      <c r="A787" s="17"/>
    </row>
    <row r="788">
      <c r="A788" s="17"/>
    </row>
    <row r="789">
      <c r="A789" s="17"/>
    </row>
    <row r="790">
      <c r="A790" s="17"/>
    </row>
    <row r="791">
      <c r="A791" s="17"/>
    </row>
    <row r="792">
      <c r="A792" s="17"/>
    </row>
    <row r="793">
      <c r="A793" s="17"/>
    </row>
    <row r="794">
      <c r="A794" s="17"/>
    </row>
    <row r="795">
      <c r="A795" s="17"/>
    </row>
    <row r="796">
      <c r="A796" s="17"/>
    </row>
    <row r="797">
      <c r="A797" s="17"/>
    </row>
    <row r="798">
      <c r="A798" s="17"/>
    </row>
    <row r="799">
      <c r="A799" s="17"/>
    </row>
    <row r="800">
      <c r="A800" s="17"/>
    </row>
    <row r="801">
      <c r="A801" s="17"/>
    </row>
    <row r="802">
      <c r="A802" s="17"/>
    </row>
    <row r="803">
      <c r="A803" s="17"/>
    </row>
    <row r="804">
      <c r="A804" s="17"/>
    </row>
    <row r="805">
      <c r="A805" s="17"/>
    </row>
    <row r="806">
      <c r="A806" s="17"/>
    </row>
    <row r="807">
      <c r="A807" s="17"/>
    </row>
    <row r="808">
      <c r="A808" s="17"/>
    </row>
    <row r="809">
      <c r="A809" s="17"/>
    </row>
    <row r="810">
      <c r="A810" s="17"/>
    </row>
    <row r="811">
      <c r="A811" s="17"/>
    </row>
    <row r="812">
      <c r="A812" s="17"/>
    </row>
    <row r="813">
      <c r="A813" s="17"/>
    </row>
    <row r="814">
      <c r="A814" s="17"/>
    </row>
    <row r="815">
      <c r="A815" s="17"/>
    </row>
    <row r="816">
      <c r="A816" s="17"/>
    </row>
    <row r="817">
      <c r="A817" s="17"/>
    </row>
    <row r="818">
      <c r="A818" s="17"/>
    </row>
    <row r="819">
      <c r="A819" s="17"/>
    </row>
    <row r="820">
      <c r="A820" s="17"/>
    </row>
    <row r="821">
      <c r="A821" s="17"/>
    </row>
    <row r="822">
      <c r="A822" s="17"/>
    </row>
    <row r="823">
      <c r="A823" s="17"/>
    </row>
    <row r="824">
      <c r="A824" s="17"/>
    </row>
    <row r="825">
      <c r="A825" s="17"/>
    </row>
    <row r="826">
      <c r="A826" s="17"/>
    </row>
    <row r="827">
      <c r="A827" s="17"/>
    </row>
    <row r="828">
      <c r="A828" s="17"/>
    </row>
    <row r="829">
      <c r="A829" s="17"/>
    </row>
    <row r="830">
      <c r="A830" s="17"/>
    </row>
    <row r="831">
      <c r="A831" s="17"/>
    </row>
    <row r="832">
      <c r="A832" s="17"/>
    </row>
    <row r="833">
      <c r="A833" s="17"/>
    </row>
    <row r="834">
      <c r="A834" s="17"/>
    </row>
    <row r="835">
      <c r="A835" s="17"/>
    </row>
    <row r="836">
      <c r="A836" s="17"/>
    </row>
    <row r="837">
      <c r="A837" s="17"/>
    </row>
    <row r="838">
      <c r="A838" s="17"/>
    </row>
    <row r="839">
      <c r="A839" s="17"/>
    </row>
    <row r="840">
      <c r="A840" s="17"/>
    </row>
    <row r="841">
      <c r="A841" s="17"/>
    </row>
    <row r="842">
      <c r="A842" s="17"/>
    </row>
    <row r="843">
      <c r="A843" s="17"/>
    </row>
    <row r="844">
      <c r="A844" s="17"/>
    </row>
    <row r="845">
      <c r="A845" s="17"/>
    </row>
    <row r="846">
      <c r="A846" s="17"/>
    </row>
    <row r="847">
      <c r="A847" s="17"/>
    </row>
    <row r="848">
      <c r="A848" s="17"/>
    </row>
    <row r="849">
      <c r="A849" s="17"/>
    </row>
    <row r="850">
      <c r="A850" s="17"/>
    </row>
    <row r="851">
      <c r="A851" s="17"/>
    </row>
    <row r="852">
      <c r="A852" s="17"/>
    </row>
    <row r="853">
      <c r="A853" s="17"/>
    </row>
    <row r="854">
      <c r="A854" s="17"/>
    </row>
    <row r="855">
      <c r="A855" s="17"/>
    </row>
    <row r="856">
      <c r="A856" s="17"/>
    </row>
    <row r="857">
      <c r="A857" s="17"/>
    </row>
    <row r="858">
      <c r="A858" s="17"/>
    </row>
    <row r="859">
      <c r="A859" s="17"/>
    </row>
    <row r="860">
      <c r="A860" s="17"/>
    </row>
    <row r="861">
      <c r="A861" s="17"/>
    </row>
    <row r="862">
      <c r="A862" s="17"/>
    </row>
    <row r="863">
      <c r="A863" s="17"/>
    </row>
    <row r="864">
      <c r="A864" s="17"/>
    </row>
    <row r="865">
      <c r="A865" s="17"/>
    </row>
    <row r="866">
      <c r="A866" s="17"/>
    </row>
    <row r="867">
      <c r="A867" s="17"/>
    </row>
    <row r="868">
      <c r="A868" s="17"/>
    </row>
    <row r="869">
      <c r="A869" s="17"/>
    </row>
    <row r="870">
      <c r="A870" s="17"/>
    </row>
    <row r="871">
      <c r="A871" s="17"/>
    </row>
    <row r="872">
      <c r="A872" s="17"/>
    </row>
    <row r="873">
      <c r="A873" s="17"/>
    </row>
    <row r="874">
      <c r="A874" s="17"/>
    </row>
    <row r="875">
      <c r="A875" s="17"/>
    </row>
    <row r="876">
      <c r="A876" s="17"/>
    </row>
    <row r="877">
      <c r="A877" s="17"/>
    </row>
    <row r="878">
      <c r="A878" s="17"/>
    </row>
    <row r="879">
      <c r="A879" s="17"/>
    </row>
    <row r="880">
      <c r="A880" s="17"/>
    </row>
    <row r="881">
      <c r="A881" s="17"/>
    </row>
    <row r="882">
      <c r="A882" s="17"/>
    </row>
    <row r="883">
      <c r="A883" s="17"/>
    </row>
    <row r="884">
      <c r="A884" s="17"/>
    </row>
    <row r="885">
      <c r="A885" s="17"/>
    </row>
    <row r="886">
      <c r="A886" s="17"/>
    </row>
    <row r="887">
      <c r="A887" s="17"/>
    </row>
    <row r="888">
      <c r="A888" s="17"/>
    </row>
    <row r="889">
      <c r="A889" s="17"/>
    </row>
    <row r="890">
      <c r="A890" s="17"/>
    </row>
    <row r="891">
      <c r="A891" s="17"/>
    </row>
    <row r="892">
      <c r="A892" s="17"/>
    </row>
    <row r="893">
      <c r="A893" s="17"/>
    </row>
    <row r="894">
      <c r="A894" s="17"/>
    </row>
    <row r="895">
      <c r="A895" s="17"/>
    </row>
    <row r="896">
      <c r="A896" s="17"/>
    </row>
    <row r="897">
      <c r="A897" s="17"/>
    </row>
    <row r="898">
      <c r="A898" s="17"/>
    </row>
    <row r="899">
      <c r="A899" s="17"/>
    </row>
    <row r="900">
      <c r="A900" s="17"/>
    </row>
    <row r="901">
      <c r="A901" s="17"/>
    </row>
    <row r="902">
      <c r="A902" s="17"/>
    </row>
    <row r="903">
      <c r="A903" s="17"/>
    </row>
    <row r="904">
      <c r="A904" s="17"/>
    </row>
    <row r="905">
      <c r="A905" s="17"/>
    </row>
    <row r="906">
      <c r="A906" s="17"/>
    </row>
    <row r="907">
      <c r="A907" s="17"/>
    </row>
    <row r="908">
      <c r="A908" s="17"/>
    </row>
    <row r="909">
      <c r="A909" s="17"/>
    </row>
    <row r="910">
      <c r="A910" s="17"/>
    </row>
    <row r="911">
      <c r="A911" s="17"/>
    </row>
    <row r="912">
      <c r="A912" s="17"/>
    </row>
    <row r="913">
      <c r="A913" s="17"/>
    </row>
    <row r="914">
      <c r="A914" s="17"/>
    </row>
    <row r="915">
      <c r="A915" s="17"/>
    </row>
    <row r="916">
      <c r="A916" s="17"/>
    </row>
    <row r="917">
      <c r="A917" s="17"/>
    </row>
    <row r="918">
      <c r="A918" s="17"/>
    </row>
    <row r="919">
      <c r="A919" s="17"/>
    </row>
    <row r="920">
      <c r="A920" s="17"/>
    </row>
    <row r="921">
      <c r="A921" s="17"/>
    </row>
    <row r="922">
      <c r="A922" s="17"/>
    </row>
    <row r="923">
      <c r="A923" s="17"/>
    </row>
    <row r="924">
      <c r="A924" s="17"/>
    </row>
    <row r="925">
      <c r="A925" s="17"/>
    </row>
    <row r="926">
      <c r="A926" s="17"/>
    </row>
    <row r="927">
      <c r="A927" s="17"/>
    </row>
    <row r="928">
      <c r="A928" s="17"/>
    </row>
    <row r="929">
      <c r="A929" s="17"/>
    </row>
    <row r="930">
      <c r="A930" s="17"/>
    </row>
    <row r="931">
      <c r="A931" s="17"/>
    </row>
    <row r="932">
      <c r="A932" s="17"/>
    </row>
    <row r="933">
      <c r="A933" s="17"/>
    </row>
    <row r="934">
      <c r="A934" s="17"/>
    </row>
    <row r="935">
      <c r="A935" s="17"/>
    </row>
    <row r="936">
      <c r="A936" s="17"/>
    </row>
    <row r="937">
      <c r="A937" s="17"/>
    </row>
    <row r="938">
      <c r="A938" s="17"/>
    </row>
    <row r="939">
      <c r="A939" s="17"/>
    </row>
    <row r="940">
      <c r="A940" s="17"/>
    </row>
    <row r="941">
      <c r="A941" s="17"/>
    </row>
    <row r="942">
      <c r="A942" s="17"/>
    </row>
    <row r="943">
      <c r="A943" s="17"/>
    </row>
    <row r="944">
      <c r="A944" s="17"/>
    </row>
    <row r="945">
      <c r="A945" s="17"/>
    </row>
    <row r="946">
      <c r="A946" s="17"/>
    </row>
    <row r="947">
      <c r="A947" s="17"/>
    </row>
    <row r="948">
      <c r="A948" s="17"/>
    </row>
    <row r="949">
      <c r="A949" s="17"/>
    </row>
    <row r="950">
      <c r="A950" s="17"/>
    </row>
    <row r="951">
      <c r="A951" s="17"/>
    </row>
    <row r="952">
      <c r="A952" s="17"/>
    </row>
    <row r="953">
      <c r="A953" s="17"/>
    </row>
    <row r="954">
      <c r="A954" s="17"/>
    </row>
    <row r="955">
      <c r="A955" s="17"/>
    </row>
    <row r="956">
      <c r="A956" s="17"/>
    </row>
    <row r="957">
      <c r="A957" s="17"/>
    </row>
    <row r="958">
      <c r="A958" s="17"/>
    </row>
    <row r="959">
      <c r="A959" s="17"/>
    </row>
    <row r="960">
      <c r="A960" s="17"/>
    </row>
    <row r="961">
      <c r="A961" s="17"/>
    </row>
    <row r="962">
      <c r="A962" s="17"/>
    </row>
    <row r="963">
      <c r="A963" s="17"/>
    </row>
    <row r="964">
      <c r="A964" s="17"/>
    </row>
    <row r="965">
      <c r="A965" s="17"/>
    </row>
    <row r="966">
      <c r="A966" s="17"/>
    </row>
    <row r="967">
      <c r="A967" s="17"/>
    </row>
    <row r="968">
      <c r="A968" s="17"/>
    </row>
    <row r="969">
      <c r="A969" s="17"/>
    </row>
    <row r="970">
      <c r="A970" s="17"/>
    </row>
    <row r="971">
      <c r="A971" s="17"/>
    </row>
    <row r="972">
      <c r="A972" s="17"/>
    </row>
    <row r="973">
      <c r="A973" s="17"/>
    </row>
    <row r="974">
      <c r="A974" s="17"/>
    </row>
    <row r="975">
      <c r="A975" s="17"/>
    </row>
    <row r="976">
      <c r="A976" s="17"/>
    </row>
    <row r="977">
      <c r="A977" s="17"/>
    </row>
    <row r="978">
      <c r="A978" s="17"/>
    </row>
    <row r="979">
      <c r="A979" s="17"/>
    </row>
    <row r="980">
      <c r="A980" s="17"/>
    </row>
    <row r="981">
      <c r="A981" s="17"/>
    </row>
    <row r="982">
      <c r="A982" s="17"/>
    </row>
    <row r="983">
      <c r="A983" s="17"/>
    </row>
    <row r="984">
      <c r="A984" s="17"/>
    </row>
    <row r="985">
      <c r="A985" s="17"/>
    </row>
    <row r="986">
      <c r="A986" s="17"/>
    </row>
    <row r="987">
      <c r="A987" s="17"/>
    </row>
    <row r="988">
      <c r="A988" s="17"/>
    </row>
    <row r="989">
      <c r="A989" s="17"/>
    </row>
    <row r="990">
      <c r="A990" s="17"/>
    </row>
    <row r="991">
      <c r="A991" s="17"/>
    </row>
    <row r="992">
      <c r="A992" s="17"/>
    </row>
    <row r="993">
      <c r="A993" s="17"/>
    </row>
    <row r="994">
      <c r="A994" s="17"/>
    </row>
    <row r="995">
      <c r="A995" s="17"/>
    </row>
    <row r="996">
      <c r="A996" s="17"/>
    </row>
    <row r="997">
      <c r="A997" s="17"/>
    </row>
    <row r="998">
      <c r="A998" s="17"/>
    </row>
    <row r="999">
      <c r="A999" s="17"/>
    </row>
    <row r="1000">
      <c r="A1000" s="17"/>
    </row>
    <row r="1001">
      <c r="A1001" s="17"/>
    </row>
    <row r="1002">
      <c r="A1002" s="17"/>
    </row>
    <row r="1003">
      <c r="A1003" s="17"/>
    </row>
    <row r="1004">
      <c r="A1004" s="17"/>
    </row>
    <row r="1005">
      <c r="A1005" s="17"/>
    </row>
    <row r="1006">
      <c r="A1006" s="17"/>
    </row>
    <row r="1007">
      <c r="A1007" s="17"/>
    </row>
    <row r="1008">
      <c r="A1008" s="17"/>
    </row>
    <row r="1009">
      <c r="A1009" s="17"/>
    </row>
    <row r="1010">
      <c r="A1010" s="17"/>
    </row>
    <row r="1011">
      <c r="A1011" s="17"/>
    </row>
    <row r="1012">
      <c r="A1012" s="17"/>
    </row>
    <row r="1013">
      <c r="A1013" s="17"/>
    </row>
    <row r="1014">
      <c r="A1014" s="17"/>
    </row>
    <row r="1015">
      <c r="A1015" s="17"/>
    </row>
    <row r="1016">
      <c r="A1016" s="17"/>
    </row>
    <row r="1017">
      <c r="A1017" s="17"/>
    </row>
    <row r="1018">
      <c r="A1018" s="17"/>
    </row>
    <row r="1019">
      <c r="A1019" s="17"/>
    </row>
    <row r="1020">
      <c r="A1020" s="17"/>
    </row>
    <row r="1021">
      <c r="A1021" s="17"/>
    </row>
    <row r="1022">
      <c r="A1022" s="17"/>
    </row>
    <row r="1023">
      <c r="A1023" s="17"/>
    </row>
    <row r="1024">
      <c r="A1024" s="17"/>
    </row>
    <row r="1025">
      <c r="A1025" s="17"/>
    </row>
    <row r="1026">
      <c r="A1026" s="17"/>
    </row>
    <row r="1027">
      <c r="A1027" s="17"/>
    </row>
  </sheetData>
  <hyperlinks>
    <hyperlink r:id="rId1" ref="F2"/>
    <hyperlink r:id="rId2" ref="F3"/>
    <hyperlink r:id="rId3" ref="F7"/>
    <hyperlink r:id="rId4" ref="F8"/>
    <hyperlink r:id="rId5" ref="F9"/>
    <hyperlink r:id="rId6" ref="F10"/>
    <hyperlink r:id="rId7" ref="F11"/>
    <hyperlink r:id="rId8" ref="F12"/>
    <hyperlink r:id="rId9" ref="F13"/>
    <hyperlink r:id="rId10" ref="F14"/>
    <hyperlink r:id="rId11" ref="F15"/>
    <hyperlink r:id="rId12" ref="F16"/>
    <hyperlink r:id="rId13" ref="F17"/>
    <hyperlink r:id="rId14" ref="F18"/>
    <hyperlink r:id="rId15" ref="F19"/>
    <hyperlink r:id="rId16" ref="F20"/>
  </hyperlinks>
  <drawing r:id="rId1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5.5"/>
    <col customWidth="1" min="2" max="2" width="26.88"/>
    <col customWidth="1" min="3" max="3" width="38.63"/>
    <col customWidth="1" min="4" max="4" width="26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6" t="s">
        <v>2182</v>
      </c>
      <c r="B2" s="5" t="s">
        <v>2183</v>
      </c>
      <c r="C2" s="6" t="s">
        <v>2184</v>
      </c>
      <c r="D2" s="6" t="s">
        <v>2185</v>
      </c>
      <c r="E2" s="6">
        <v>3046.0</v>
      </c>
      <c r="F2" s="6"/>
    </row>
    <row r="3">
      <c r="A3" s="6" t="s">
        <v>2186</v>
      </c>
      <c r="B3" s="5" t="s">
        <v>2187</v>
      </c>
      <c r="C3" s="6" t="s">
        <v>2188</v>
      </c>
      <c r="D3" s="6">
        <v>2.152858199E9</v>
      </c>
      <c r="E3" s="6">
        <v>3059.0</v>
      </c>
      <c r="F3" s="6"/>
    </row>
    <row r="4">
      <c r="A4" s="6" t="s">
        <v>2189</v>
      </c>
      <c r="B4" s="5" t="s">
        <v>2190</v>
      </c>
      <c r="C4" s="6" t="s">
        <v>2191</v>
      </c>
      <c r="D4" s="6">
        <v>9.739680526E9</v>
      </c>
      <c r="E4" s="6">
        <v>3076.0</v>
      </c>
      <c r="F4" s="6"/>
    </row>
    <row r="5">
      <c r="A5" s="6" t="s">
        <v>2192</v>
      </c>
      <c r="B5" s="5" t="s">
        <v>2193</v>
      </c>
      <c r="C5" s="6" t="s">
        <v>2194</v>
      </c>
      <c r="D5" s="6">
        <v>8.563750199E9</v>
      </c>
      <c r="E5" s="6">
        <v>3321.0</v>
      </c>
      <c r="F5" s="6"/>
    </row>
    <row r="6">
      <c r="A6" s="6" t="s">
        <v>2195</v>
      </c>
      <c r="B6" s="5" t="s">
        <v>2196</v>
      </c>
      <c r="C6" s="6" t="s">
        <v>2197</v>
      </c>
      <c r="D6" s="6">
        <v>8.565807915E9</v>
      </c>
      <c r="E6" s="6">
        <v>3358.0</v>
      </c>
      <c r="F6" s="6"/>
    </row>
    <row r="7">
      <c r="A7" s="6" t="s">
        <v>2198</v>
      </c>
      <c r="B7" s="5" t="s">
        <v>2199</v>
      </c>
      <c r="C7" s="6" t="s">
        <v>2200</v>
      </c>
      <c r="D7" s="6">
        <v>9.083570098E9</v>
      </c>
      <c r="E7" s="6">
        <v>3598.0</v>
      </c>
      <c r="F7" s="6"/>
    </row>
    <row r="8">
      <c r="A8" s="6" t="s">
        <v>2201</v>
      </c>
      <c r="B8" s="5" t="s">
        <v>2202</v>
      </c>
      <c r="C8" s="6" t="s">
        <v>2203</v>
      </c>
      <c r="D8" s="6" t="s">
        <v>2204</v>
      </c>
      <c r="E8" s="6">
        <v>3769.0</v>
      </c>
      <c r="F8" s="6"/>
    </row>
    <row r="9">
      <c r="A9" s="6" t="s">
        <v>2205</v>
      </c>
      <c r="B9" s="5" t="s">
        <v>2206</v>
      </c>
      <c r="C9" s="6" t="s">
        <v>2207</v>
      </c>
      <c r="D9" s="6">
        <v>2.677302773E9</v>
      </c>
      <c r="E9" s="6">
        <v>3899.0</v>
      </c>
      <c r="F9" s="6"/>
    </row>
    <row r="10">
      <c r="A10" s="6"/>
      <c r="C10" s="6"/>
      <c r="D10" s="6"/>
      <c r="E10" s="6"/>
      <c r="F10" s="6"/>
    </row>
    <row r="11">
      <c r="A11" s="6"/>
      <c r="C11" s="6"/>
      <c r="D11" s="6"/>
      <c r="E11" s="6"/>
      <c r="F11" s="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63"/>
    <col customWidth="1" min="2" max="2" width="14.13"/>
    <col customWidth="1" min="3" max="3" width="15.75"/>
  </cols>
  <sheetData>
    <row r="1">
      <c r="A1" s="19" t="s">
        <v>2208</v>
      </c>
      <c r="B1" s="20" t="s">
        <v>2209</v>
      </c>
      <c r="C1" s="20" t="s">
        <v>2210</v>
      </c>
    </row>
    <row r="2">
      <c r="A2" s="5" t="s">
        <v>2211</v>
      </c>
      <c r="B2" s="21">
        <v>10.0</v>
      </c>
      <c r="C2" s="22">
        <f t="shared" ref="C2:C5" si="1">B2*31</f>
        <v>310</v>
      </c>
    </row>
    <row r="3">
      <c r="A3" s="5" t="s">
        <v>2212</v>
      </c>
      <c r="B3" s="21">
        <v>3.0</v>
      </c>
      <c r="C3" s="22">
        <f t="shared" si="1"/>
        <v>93</v>
      </c>
    </row>
    <row r="4">
      <c r="A4" s="5" t="s">
        <v>2213</v>
      </c>
      <c r="B4" s="21">
        <v>3.0</v>
      </c>
      <c r="C4" s="22">
        <f t="shared" si="1"/>
        <v>93</v>
      </c>
    </row>
    <row r="5">
      <c r="A5" s="5" t="s">
        <v>2214</v>
      </c>
      <c r="B5" s="21">
        <v>0.0</v>
      </c>
      <c r="C5" s="22">
        <f t="shared" si="1"/>
        <v>0</v>
      </c>
    </row>
    <row r="6">
      <c r="B6" s="22"/>
      <c r="C6" s="22">
        <f>SUM(C2:C5)</f>
        <v>496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